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1075" windowHeight="7755" activeTab="4"/>
  </bookViews>
  <sheets>
    <sheet name="1 rok" sheetId="1" r:id="rId1"/>
    <sheet name="2 rok" sheetId="2" r:id="rId2"/>
    <sheet name="3 rok" sheetId="3" r:id="rId3"/>
    <sheet name="4 rok" sheetId="4" r:id="rId4"/>
    <sheet name="5 rok" sheetId="5" r:id="rId5"/>
  </sheets>
  <calcPr calcId="145621"/>
</workbook>
</file>

<file path=xl/calcChain.xml><?xml version="1.0" encoding="utf-8"?>
<calcChain xmlns="http://schemas.openxmlformats.org/spreadsheetml/2006/main">
  <c r="AN31" i="5" l="1"/>
  <c r="AL31" i="5"/>
  <c r="AK31" i="5"/>
  <c r="AJ31" i="5"/>
  <c r="AI31" i="5"/>
  <c r="AH31" i="5"/>
  <c r="AG31" i="5"/>
  <c r="AF31" i="5"/>
  <c r="AE31" i="5"/>
  <c r="AD31" i="5"/>
  <c r="AC31" i="5"/>
  <c r="AB31" i="5"/>
  <c r="AA31" i="5"/>
  <c r="Z31" i="5"/>
  <c r="Y31" i="5"/>
  <c r="X31" i="5"/>
  <c r="W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AK30" i="5"/>
  <c r="T30" i="5"/>
  <c r="AO30" i="5" s="1"/>
  <c r="AO31" i="5" s="1"/>
  <c r="S30" i="5"/>
  <c r="AJ28" i="5"/>
  <c r="AI28" i="5"/>
  <c r="AH28" i="5"/>
  <c r="AG28" i="5"/>
  <c r="AF28" i="5"/>
  <c r="AE28" i="5"/>
  <c r="AD28" i="5"/>
  <c r="AC28" i="5"/>
  <c r="AB28" i="5"/>
  <c r="AA28" i="5"/>
  <c r="Z28" i="5"/>
  <c r="Y28" i="5"/>
  <c r="X28" i="5"/>
  <c r="W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AL27" i="5"/>
  <c r="AO27" i="5" s="1"/>
  <c r="AK27" i="5"/>
  <c r="AK28" i="5" s="1"/>
  <c r="S27" i="5"/>
  <c r="AK26" i="5"/>
  <c r="T26" i="5"/>
  <c r="AO26" i="5" s="1"/>
  <c r="S26" i="5"/>
  <c r="AK25" i="5"/>
  <c r="T25" i="5"/>
  <c r="AO25" i="5" s="1"/>
  <c r="S25" i="5"/>
  <c r="AJ23" i="5"/>
  <c r="AI23" i="5"/>
  <c r="AH23" i="5"/>
  <c r="AG23" i="5"/>
  <c r="AF23" i="5"/>
  <c r="AF32" i="5" s="1"/>
  <c r="AE23" i="5"/>
  <c r="AE32" i="5" s="1"/>
  <c r="AD23" i="5"/>
  <c r="AC23" i="5"/>
  <c r="AB23" i="5"/>
  <c r="AA23" i="5"/>
  <c r="Z23" i="5"/>
  <c r="Z32" i="5" s="1"/>
  <c r="Y23" i="5"/>
  <c r="Y32" i="5" s="1"/>
  <c r="X23" i="5"/>
  <c r="W23" i="5"/>
  <c r="T23" i="5"/>
  <c r="S23" i="5"/>
  <c r="R23" i="5"/>
  <c r="R32" i="5" s="1"/>
  <c r="Q23" i="5"/>
  <c r="P23" i="5"/>
  <c r="O23" i="5"/>
  <c r="N23" i="5"/>
  <c r="M23" i="5"/>
  <c r="M32" i="5" s="1"/>
  <c r="L23" i="5"/>
  <c r="L32" i="5" s="1"/>
  <c r="K23" i="5"/>
  <c r="J23" i="5"/>
  <c r="I23" i="5"/>
  <c r="H23" i="5"/>
  <c r="G23" i="5"/>
  <c r="G32" i="5" s="1"/>
  <c r="F23" i="5"/>
  <c r="F32" i="5" s="1"/>
  <c r="E23" i="5"/>
  <c r="AL22" i="5"/>
  <c r="AO22" i="5" s="1"/>
  <c r="AO23" i="5" s="1"/>
  <c r="AK22" i="5"/>
  <c r="AK23" i="5" s="1"/>
  <c r="AK32" i="5" s="1"/>
  <c r="T22" i="5"/>
  <c r="V22" i="5" s="1"/>
  <c r="S22" i="5"/>
  <c r="AN20" i="5"/>
  <c r="AL20" i="5"/>
  <c r="AK20" i="5"/>
  <c r="AJ20" i="5"/>
  <c r="AJ32" i="5" s="1"/>
  <c r="AI20" i="5"/>
  <c r="AI32" i="5" s="1"/>
  <c r="AH20" i="5"/>
  <c r="AH32" i="5" s="1"/>
  <c r="AG20" i="5"/>
  <c r="AG32" i="5" s="1"/>
  <c r="AF20" i="5"/>
  <c r="AE20" i="5"/>
  <c r="AD20" i="5"/>
  <c r="AD32" i="5" s="1"/>
  <c r="AC20" i="5"/>
  <c r="AC32" i="5" s="1"/>
  <c r="AB20" i="5"/>
  <c r="AB32" i="5" s="1"/>
  <c r="AA20" i="5"/>
  <c r="AA32" i="5" s="1"/>
  <c r="Z20" i="5"/>
  <c r="Y20" i="5"/>
  <c r="X20" i="5"/>
  <c r="X32" i="5" s="1"/>
  <c r="W20" i="5"/>
  <c r="W32" i="5" s="1"/>
  <c r="T20" i="5"/>
  <c r="R20" i="5"/>
  <c r="Q20" i="5"/>
  <c r="Q32" i="5" s="1"/>
  <c r="P20" i="5"/>
  <c r="P32" i="5" s="1"/>
  <c r="O20" i="5"/>
  <c r="O32" i="5" s="1"/>
  <c r="N20" i="5"/>
  <c r="N32" i="5" s="1"/>
  <c r="M20" i="5"/>
  <c r="L20" i="5"/>
  <c r="K20" i="5"/>
  <c r="K32" i="5" s="1"/>
  <c r="J20" i="5"/>
  <c r="J32" i="5" s="1"/>
  <c r="I20" i="5"/>
  <c r="I32" i="5" s="1"/>
  <c r="H20" i="5"/>
  <c r="H32" i="5" s="1"/>
  <c r="G20" i="5"/>
  <c r="F20" i="5"/>
  <c r="E20" i="5"/>
  <c r="E32" i="5" s="1"/>
  <c r="AO19" i="5"/>
  <c r="AO20" i="5" s="1"/>
  <c r="V19" i="5"/>
  <c r="AP19" i="5" s="1"/>
  <c r="AP20" i="5" s="1"/>
  <c r="T19" i="5"/>
  <c r="S19" i="5"/>
  <c r="S20" i="5" s="1"/>
  <c r="S32" i="5" s="1"/>
  <c r="AO28" i="5" l="1"/>
  <c r="AO32" i="5" s="1"/>
  <c r="AP22" i="5"/>
  <c r="AP23" i="5" s="1"/>
  <c r="V23" i="5"/>
  <c r="V20" i="5"/>
  <c r="AL23" i="5"/>
  <c r="AL32" i="5" s="1"/>
  <c r="V25" i="5"/>
  <c r="V26" i="5"/>
  <c r="AP26" i="5" s="1"/>
  <c r="AL28" i="5"/>
  <c r="V30" i="5"/>
  <c r="AN22" i="5"/>
  <c r="AN23" i="5" s="1"/>
  <c r="AN27" i="5"/>
  <c r="T28" i="5"/>
  <c r="T32" i="5" s="1"/>
  <c r="T31" i="5"/>
  <c r="AN32" i="5" l="1"/>
  <c r="AP25" i="5"/>
  <c r="V28" i="5"/>
  <c r="V32" i="5" s="1"/>
  <c r="AP27" i="5"/>
  <c r="AN28" i="5"/>
  <c r="AP30" i="5"/>
  <c r="AP31" i="5" s="1"/>
  <c r="V31" i="5"/>
  <c r="AP28" i="5" l="1"/>
  <c r="AP32" i="5" s="1"/>
  <c r="AJ49" i="4" l="1"/>
  <c r="AJ50" i="4" s="1"/>
  <c r="AI49" i="4"/>
  <c r="AH49" i="4"/>
  <c r="AG49" i="4"/>
  <c r="AF49" i="4"/>
  <c r="AE49" i="4"/>
  <c r="AD49" i="4"/>
  <c r="AD50" i="4" s="1"/>
  <c r="AC49" i="4"/>
  <c r="AB49" i="4"/>
  <c r="AA49" i="4"/>
  <c r="Z49" i="4"/>
  <c r="Y49" i="4"/>
  <c r="X49" i="4"/>
  <c r="X50" i="4" s="1"/>
  <c r="W49" i="4"/>
  <c r="S49" i="4"/>
  <c r="R49" i="4"/>
  <c r="Q49" i="4"/>
  <c r="Q50" i="4" s="1"/>
  <c r="P49" i="4"/>
  <c r="O49" i="4"/>
  <c r="N49" i="4"/>
  <c r="M49" i="4"/>
  <c r="L49" i="4"/>
  <c r="K49" i="4"/>
  <c r="K50" i="4" s="1"/>
  <c r="J49" i="4"/>
  <c r="I49" i="4"/>
  <c r="H49" i="4"/>
  <c r="G49" i="4"/>
  <c r="F49" i="4"/>
  <c r="E49" i="4"/>
  <c r="E50" i="4" s="1"/>
  <c r="AL48" i="4"/>
  <c r="AN48" i="4" s="1"/>
  <c r="AN49" i="4" s="1"/>
  <c r="AK48" i="4"/>
  <c r="AK49" i="4" s="1"/>
  <c r="V48" i="4"/>
  <c r="T48" i="4"/>
  <c r="AO48" i="4" s="1"/>
  <c r="AO49" i="4" s="1"/>
  <c r="S48" i="4"/>
  <c r="AJ46" i="4"/>
  <c r="AI46" i="4"/>
  <c r="AH46" i="4"/>
  <c r="AG46" i="4"/>
  <c r="AF46" i="4"/>
  <c r="AE46" i="4"/>
  <c r="AD46" i="4"/>
  <c r="AC46" i="4"/>
  <c r="AB46" i="4"/>
  <c r="AA46" i="4"/>
  <c r="Z46" i="4"/>
  <c r="Y46" i="4"/>
  <c r="X46" i="4"/>
  <c r="W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AL45" i="4"/>
  <c r="AL46" i="4" s="1"/>
  <c r="AK45" i="4"/>
  <c r="S45" i="4"/>
  <c r="T44" i="4"/>
  <c r="T46" i="4" s="1"/>
  <c r="S44" i="4"/>
  <c r="AL43" i="4"/>
  <c r="AN43" i="4" s="1"/>
  <c r="AK43" i="4"/>
  <c r="V43" i="4"/>
  <c r="AP43" i="4" s="1"/>
  <c r="T43" i="4"/>
  <c r="AO43" i="4" s="1"/>
  <c r="S43" i="4"/>
  <c r="AP42" i="4"/>
  <c r="AO42" i="4"/>
  <c r="AK42" i="4"/>
  <c r="AK46" i="4" s="1"/>
  <c r="V42" i="4"/>
  <c r="T42" i="4"/>
  <c r="S42" i="4"/>
  <c r="AN40" i="4"/>
  <c r="AJ40" i="4"/>
  <c r="AI40" i="4"/>
  <c r="AH40" i="4"/>
  <c r="AG40" i="4"/>
  <c r="AF40" i="4"/>
  <c r="AE40" i="4"/>
  <c r="AD40" i="4"/>
  <c r="AC40" i="4"/>
  <c r="AB40" i="4"/>
  <c r="AA40" i="4"/>
  <c r="Z40" i="4"/>
  <c r="Y40" i="4"/>
  <c r="X40" i="4"/>
  <c r="W40" i="4"/>
  <c r="T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AO39" i="4"/>
  <c r="AO40" i="4" s="1"/>
  <c r="AN39" i="4"/>
  <c r="AL39" i="4"/>
  <c r="AL40" i="4" s="1"/>
  <c r="AK39" i="4"/>
  <c r="AK40" i="4" s="1"/>
  <c r="T39" i="4"/>
  <c r="V39" i="4" s="1"/>
  <c r="S39" i="4"/>
  <c r="S40" i="4" s="1"/>
  <c r="AJ37" i="4"/>
  <c r="AI37" i="4"/>
  <c r="AH37" i="4"/>
  <c r="AG37" i="4"/>
  <c r="AF37" i="4"/>
  <c r="AE37" i="4"/>
  <c r="AD37" i="4"/>
  <c r="AC37" i="4"/>
  <c r="AB37" i="4"/>
  <c r="AA37" i="4"/>
  <c r="Z37" i="4"/>
  <c r="Y37" i="4"/>
  <c r="X37" i="4"/>
  <c r="W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AL36" i="4"/>
  <c r="AN36" i="4" s="1"/>
  <c r="AK36" i="4"/>
  <c r="T36" i="4"/>
  <c r="AO36" i="4" s="1"/>
  <c r="S36" i="4"/>
  <c r="AL35" i="4"/>
  <c r="AN35" i="4" s="1"/>
  <c r="AK35" i="4"/>
  <c r="V35" i="4"/>
  <c r="AP35" i="4" s="1"/>
  <c r="T35" i="4"/>
  <c r="AO35" i="4" s="1"/>
  <c r="S35" i="4"/>
  <c r="AO34" i="4"/>
  <c r="AN34" i="4"/>
  <c r="AP34" i="4" s="1"/>
  <c r="AL34" i="4"/>
  <c r="AK34" i="4"/>
  <c r="S34" i="4"/>
  <c r="AO33" i="4"/>
  <c r="AN33" i="4"/>
  <c r="AL33" i="4"/>
  <c r="AK33" i="4"/>
  <c r="T33" i="4"/>
  <c r="V33" i="4" s="1"/>
  <c r="AP33" i="4" s="1"/>
  <c r="S33" i="4"/>
  <c r="AN32" i="4"/>
  <c r="AL32" i="4"/>
  <c r="AL37" i="4" s="1"/>
  <c r="AK32" i="4"/>
  <c r="AK37" i="4" s="1"/>
  <c r="T32" i="4"/>
  <c r="AO32" i="4" s="1"/>
  <c r="S32" i="4"/>
  <c r="S37" i="4" s="1"/>
  <c r="AJ30" i="4"/>
  <c r="AI30" i="4"/>
  <c r="AH30" i="4"/>
  <c r="AG30" i="4"/>
  <c r="AF30" i="4"/>
  <c r="AE30" i="4"/>
  <c r="AD30" i="4"/>
  <c r="AC30" i="4"/>
  <c r="AB30" i="4"/>
  <c r="AA30" i="4"/>
  <c r="Z30" i="4"/>
  <c r="Y30" i="4"/>
  <c r="X30" i="4"/>
  <c r="W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AL29" i="4"/>
  <c r="AO29" i="4" s="1"/>
  <c r="AK29" i="4"/>
  <c r="S29" i="4"/>
  <c r="AK28" i="4"/>
  <c r="T28" i="4"/>
  <c r="AO28" i="4" s="1"/>
  <c r="S28" i="4"/>
  <c r="AL27" i="4"/>
  <c r="AL30" i="4" s="1"/>
  <c r="AK27" i="4"/>
  <c r="AK30" i="4" s="1"/>
  <c r="S27" i="4"/>
  <c r="AK26" i="4"/>
  <c r="T26" i="4"/>
  <c r="V26" i="4" s="1"/>
  <c r="S26" i="4"/>
  <c r="AJ24" i="4"/>
  <c r="AI24" i="4"/>
  <c r="AI50" i="4" s="1"/>
  <c r="AH24" i="4"/>
  <c r="AH50" i="4" s="1"/>
  <c r="AG24" i="4"/>
  <c r="AG50" i="4" s="1"/>
  <c r="AF24" i="4"/>
  <c r="AF50" i="4" s="1"/>
  <c r="AE24" i="4"/>
  <c r="AE50" i="4" s="1"/>
  <c r="AD24" i="4"/>
  <c r="AC24" i="4"/>
  <c r="AC50" i="4" s="1"/>
  <c r="AB24" i="4"/>
  <c r="AB50" i="4" s="1"/>
  <c r="AA24" i="4"/>
  <c r="AA50" i="4" s="1"/>
  <c r="Z24" i="4"/>
  <c r="Z50" i="4" s="1"/>
  <c r="Y24" i="4"/>
  <c r="Y50" i="4" s="1"/>
  <c r="X24" i="4"/>
  <c r="W24" i="4"/>
  <c r="W50" i="4" s="1"/>
  <c r="R24" i="4"/>
  <c r="R50" i="4" s="1"/>
  <c r="Q24" i="4"/>
  <c r="P24" i="4"/>
  <c r="P50" i="4" s="1"/>
  <c r="O24" i="4"/>
  <c r="O50" i="4" s="1"/>
  <c r="N24" i="4"/>
  <c r="N50" i="4" s="1"/>
  <c r="M24" i="4"/>
  <c r="M50" i="4" s="1"/>
  <c r="L24" i="4"/>
  <c r="L50" i="4" s="1"/>
  <c r="K24" i="4"/>
  <c r="J24" i="4"/>
  <c r="J50" i="4" s="1"/>
  <c r="I24" i="4"/>
  <c r="I50" i="4" s="1"/>
  <c r="H24" i="4"/>
  <c r="H50" i="4" s="1"/>
  <c r="G24" i="4"/>
  <c r="G50" i="4" s="1"/>
  <c r="F24" i="4"/>
  <c r="F50" i="4" s="1"/>
  <c r="E24" i="4"/>
  <c r="AP23" i="4"/>
  <c r="AK23" i="4"/>
  <c r="T23" i="4"/>
  <c r="AO23" i="4" s="1"/>
  <c r="S23" i="4"/>
  <c r="AK22" i="4"/>
  <c r="T22" i="4"/>
  <c r="AO22" i="4" s="1"/>
  <c r="S22" i="4"/>
  <c r="AL21" i="4"/>
  <c r="AO21" i="4" s="1"/>
  <c r="AK21" i="4"/>
  <c r="S21" i="4"/>
  <c r="S24" i="4" s="1"/>
  <c r="S50" i="4" s="1"/>
  <c r="AN20" i="4"/>
  <c r="AK20" i="4"/>
  <c r="T20" i="4"/>
  <c r="AO20" i="4" s="1"/>
  <c r="S20" i="4"/>
  <c r="AL19" i="4"/>
  <c r="AO19" i="4" s="1"/>
  <c r="AO24" i="4" s="1"/>
  <c r="AK19" i="4"/>
  <c r="AK24" i="4" s="1"/>
  <c r="AK50" i="4" s="1"/>
  <c r="S19" i="4"/>
  <c r="AP26" i="4" l="1"/>
  <c r="AN46" i="4"/>
  <c r="V40" i="4"/>
  <c r="AP39" i="4"/>
  <c r="AP40" i="4" s="1"/>
  <c r="AO37" i="4"/>
  <c r="AN37" i="4"/>
  <c r="AP48" i="4"/>
  <c r="AP49" i="4" s="1"/>
  <c r="V20" i="4"/>
  <c r="AL24" i="4"/>
  <c r="AL50" i="4" s="1"/>
  <c r="V28" i="4"/>
  <c r="AP28" i="4" s="1"/>
  <c r="V32" i="4"/>
  <c r="AN45" i="4"/>
  <c r="AP45" i="4" s="1"/>
  <c r="AN19" i="4"/>
  <c r="V22" i="4"/>
  <c r="AP22" i="4" s="1"/>
  <c r="T24" i="4"/>
  <c r="T50" i="4" s="1"/>
  <c r="AN27" i="4"/>
  <c r="AN29" i="4"/>
  <c r="AP29" i="4" s="1"/>
  <c r="T30" i="4"/>
  <c r="AO44" i="4"/>
  <c r="AO45" i="4"/>
  <c r="AO46" i="4" s="1"/>
  <c r="AL49" i="4"/>
  <c r="V44" i="4"/>
  <c r="AN21" i="4"/>
  <c r="AP21" i="4" s="1"/>
  <c r="AO26" i="4"/>
  <c r="AO30" i="4" s="1"/>
  <c r="AO27" i="4"/>
  <c r="T49" i="4"/>
  <c r="V36" i="4"/>
  <c r="AP36" i="4" s="1"/>
  <c r="T37" i="4"/>
  <c r="V49" i="4"/>
  <c r="AO50" i="4" l="1"/>
  <c r="AP20" i="4"/>
  <c r="V24" i="4"/>
  <c r="AP19" i="4"/>
  <c r="AP24" i="4" s="1"/>
  <c r="AN24" i="4"/>
  <c r="AN50" i="4" s="1"/>
  <c r="V37" i="4"/>
  <c r="AP32" i="4"/>
  <c r="AP37" i="4" s="1"/>
  <c r="AP44" i="4"/>
  <c r="AP46" i="4" s="1"/>
  <c r="V46" i="4"/>
  <c r="AP27" i="4"/>
  <c r="AP30" i="4" s="1"/>
  <c r="AN30" i="4"/>
  <c r="V30" i="4"/>
  <c r="AP50" i="4" l="1"/>
  <c r="V50" i="4"/>
  <c r="R49" i="3" l="1"/>
  <c r="AJ48" i="3"/>
  <c r="AI48" i="3"/>
  <c r="AH48" i="3"/>
  <c r="AH49" i="3" s="1"/>
  <c r="AG48" i="3"/>
  <c r="AG49" i="3" s="1"/>
  <c r="AF48" i="3"/>
  <c r="AF49" i="3" s="1"/>
  <c r="AE48" i="3"/>
  <c r="AD48" i="3"/>
  <c r="AC48" i="3"/>
  <c r="AB48" i="3"/>
  <c r="AB49" i="3" s="1"/>
  <c r="AA48" i="3"/>
  <c r="AA49" i="3" s="1"/>
  <c r="Z48" i="3"/>
  <c r="Z49" i="3" s="1"/>
  <c r="Y48" i="3"/>
  <c r="X48" i="3"/>
  <c r="W48" i="3"/>
  <c r="R48" i="3"/>
  <c r="Q48" i="3"/>
  <c r="P48" i="3"/>
  <c r="O48" i="3"/>
  <c r="O49" i="3" s="1"/>
  <c r="N48" i="3"/>
  <c r="N49" i="3" s="1"/>
  <c r="M48" i="3"/>
  <c r="M49" i="3" s="1"/>
  <c r="L48" i="3"/>
  <c r="K48" i="3"/>
  <c r="J48" i="3"/>
  <c r="I48" i="3"/>
  <c r="I49" i="3" s="1"/>
  <c r="H48" i="3"/>
  <c r="H49" i="3" s="1"/>
  <c r="G48" i="3"/>
  <c r="G49" i="3" s="1"/>
  <c r="F48" i="3"/>
  <c r="E48" i="3"/>
  <c r="AL47" i="3"/>
  <c r="AK47" i="3"/>
  <c r="AK48" i="3" s="1"/>
  <c r="T46" i="3"/>
  <c r="AO46" i="3" s="1"/>
  <c r="S46" i="3"/>
  <c r="S48" i="3" s="1"/>
  <c r="AN44" i="3"/>
  <c r="AL44" i="3"/>
  <c r="AK44" i="3"/>
  <c r="AJ44" i="3"/>
  <c r="AI44" i="3"/>
  <c r="AI49" i="3" s="1"/>
  <c r="AH44" i="3"/>
  <c r="AG44" i="3"/>
  <c r="AF44" i="3"/>
  <c r="AE44" i="3"/>
  <c r="AD44" i="3"/>
  <c r="AC44" i="3"/>
  <c r="AC49" i="3" s="1"/>
  <c r="AB44" i="3"/>
  <c r="AA44" i="3"/>
  <c r="Z44" i="3"/>
  <c r="Y44" i="3"/>
  <c r="X44" i="3"/>
  <c r="W44" i="3"/>
  <c r="W49" i="3" s="1"/>
  <c r="V44" i="3"/>
  <c r="T44" i="3"/>
  <c r="R44" i="3"/>
  <c r="Q44" i="3"/>
  <c r="P44" i="3"/>
  <c r="P49" i="3" s="1"/>
  <c r="O44" i="3"/>
  <c r="N44" i="3"/>
  <c r="M44" i="3"/>
  <c r="L44" i="3"/>
  <c r="K44" i="3"/>
  <c r="J44" i="3"/>
  <c r="J49" i="3" s="1"/>
  <c r="I44" i="3"/>
  <c r="H44" i="3"/>
  <c r="G44" i="3"/>
  <c r="F44" i="3"/>
  <c r="E44" i="3"/>
  <c r="AP43" i="3"/>
  <c r="AP44" i="3" s="1"/>
  <c r="AL43" i="3"/>
  <c r="AO43" i="3" s="1"/>
  <c r="AK43" i="3"/>
  <c r="AP42" i="3"/>
  <c r="AO42" i="3"/>
  <c r="S42" i="3"/>
  <c r="S44" i="3" s="1"/>
  <c r="AJ40" i="3"/>
  <c r="AJ49" i="3" s="1"/>
  <c r="AI40" i="3"/>
  <c r="AH40" i="3"/>
  <c r="AG40" i="3"/>
  <c r="AF40" i="3"/>
  <c r="AE40" i="3"/>
  <c r="AE49" i="3" s="1"/>
  <c r="AD40" i="3"/>
  <c r="AD49" i="3" s="1"/>
  <c r="AC40" i="3"/>
  <c r="AB40" i="3"/>
  <c r="AA40" i="3"/>
  <c r="Z40" i="3"/>
  <c r="Y40" i="3"/>
  <c r="Y49" i="3" s="1"/>
  <c r="X40" i="3"/>
  <c r="X49" i="3" s="1"/>
  <c r="W40" i="3"/>
  <c r="R40" i="3"/>
  <c r="Q40" i="3"/>
  <c r="P40" i="3"/>
  <c r="O40" i="3"/>
  <c r="N40" i="3"/>
  <c r="M40" i="3"/>
  <c r="L40" i="3"/>
  <c r="L49" i="3" s="1"/>
  <c r="K40" i="3"/>
  <c r="J40" i="3"/>
  <c r="I40" i="3"/>
  <c r="H40" i="3"/>
  <c r="G40" i="3"/>
  <c r="F40" i="3"/>
  <c r="F49" i="3" s="1"/>
  <c r="E40" i="3"/>
  <c r="AL39" i="3"/>
  <c r="AO39" i="3" s="1"/>
  <c r="AK39" i="3"/>
  <c r="AK40" i="3" s="1"/>
  <c r="AK49" i="3" s="1"/>
  <c r="AL38" i="3"/>
  <c r="AO38" i="3" s="1"/>
  <c r="AK38" i="3"/>
  <c r="AO37" i="3"/>
  <c r="AL37" i="3"/>
  <c r="AN37" i="3" s="1"/>
  <c r="AP37" i="3" s="1"/>
  <c r="AK37" i="3"/>
  <c r="AO36" i="3"/>
  <c r="V36" i="3"/>
  <c r="AP36" i="3" s="1"/>
  <c r="T36" i="3"/>
  <c r="S36" i="3"/>
  <c r="AL35" i="3"/>
  <c r="AO35" i="3" s="1"/>
  <c r="AK35" i="3"/>
  <c r="T34" i="3"/>
  <c r="S34" i="3"/>
  <c r="T33" i="3"/>
  <c r="AO33" i="3" s="1"/>
  <c r="S33" i="3"/>
  <c r="AL32" i="3"/>
  <c r="AO32" i="3" s="1"/>
  <c r="AK32" i="3"/>
  <c r="AO31" i="3"/>
  <c r="AL31" i="3"/>
  <c r="AN31" i="3" s="1"/>
  <c r="AP31" i="3" s="1"/>
  <c r="AK31" i="3"/>
  <c r="AO30" i="3"/>
  <c r="V30" i="3"/>
  <c r="AP30" i="3" s="1"/>
  <c r="T30" i="3"/>
  <c r="S30" i="3"/>
  <c r="AL29" i="3"/>
  <c r="AO29" i="3" s="1"/>
  <c r="AK29" i="3"/>
  <c r="T28" i="3"/>
  <c r="S28" i="3"/>
  <c r="AL27" i="3"/>
  <c r="AN27" i="3" s="1"/>
  <c r="AP27" i="3" s="1"/>
  <c r="AK27" i="3"/>
  <c r="AP26" i="3"/>
  <c r="AO26" i="3"/>
  <c r="T26" i="3"/>
  <c r="V26" i="3" s="1"/>
  <c r="S26" i="3"/>
  <c r="T25" i="3"/>
  <c r="V25" i="3" s="1"/>
  <c r="AP25" i="3" s="1"/>
  <c r="S25" i="3"/>
  <c r="AL24" i="3"/>
  <c r="AK24" i="3"/>
  <c r="T23" i="3"/>
  <c r="V23" i="3" s="1"/>
  <c r="AP23" i="3" s="1"/>
  <c r="S23" i="3"/>
  <c r="V22" i="3"/>
  <c r="AP22" i="3" s="1"/>
  <c r="T22" i="3"/>
  <c r="S22" i="3"/>
  <c r="V21" i="3"/>
  <c r="AP21" i="3" s="1"/>
  <c r="T21" i="3"/>
  <c r="AO21" i="3" s="1"/>
  <c r="S21" i="3"/>
  <c r="T20" i="3"/>
  <c r="S20" i="3"/>
  <c r="T19" i="3"/>
  <c r="AO19" i="3" s="1"/>
  <c r="S19" i="3"/>
  <c r="AN29" i="3" l="1"/>
  <c r="AP29" i="3" s="1"/>
  <c r="S40" i="3"/>
  <c r="S49" i="3" s="1"/>
  <c r="E49" i="3"/>
  <c r="K49" i="3"/>
  <c r="Q49" i="3"/>
  <c r="AO44" i="3"/>
  <c r="AL48" i="3"/>
  <c r="AO47" i="3"/>
  <c r="AO48" i="3" s="1"/>
  <c r="AN47" i="3"/>
  <c r="V28" i="3"/>
  <c r="AP28" i="3" s="1"/>
  <c r="AO28" i="3"/>
  <c r="AO34" i="3"/>
  <c r="V34" i="3"/>
  <c r="AP34" i="3" s="1"/>
  <c r="AO24" i="3"/>
  <c r="AL40" i="3"/>
  <c r="AN24" i="3"/>
  <c r="V20" i="3"/>
  <c r="AP20" i="3" s="1"/>
  <c r="AO20" i="3"/>
  <c r="AO40" i="3" s="1"/>
  <c r="AN35" i="3"/>
  <c r="AP35" i="3" s="1"/>
  <c r="T48" i="3"/>
  <c r="V19" i="3"/>
  <c r="V33" i="3"/>
  <c r="AP33" i="3" s="1"/>
  <c r="AN39" i="3"/>
  <c r="AP39" i="3" s="1"/>
  <c r="T40" i="3"/>
  <c r="T49" i="3" s="1"/>
  <c r="V46" i="3"/>
  <c r="AN32" i="3"/>
  <c r="AP32" i="3" s="1"/>
  <c r="AN38" i="3"/>
  <c r="AP38" i="3" s="1"/>
  <c r="AO49" i="3" l="1"/>
  <c r="AP19" i="3"/>
  <c r="V40" i="3"/>
  <c r="AP24" i="3"/>
  <c r="AN40" i="3"/>
  <c r="AN49" i="3" s="1"/>
  <c r="AL49" i="3"/>
  <c r="AP46" i="3"/>
  <c r="V48" i="3"/>
  <c r="AP47" i="3"/>
  <c r="AN48" i="3"/>
  <c r="AP40" i="3" l="1"/>
  <c r="AP49" i="3" s="1"/>
  <c r="V49" i="3"/>
  <c r="AP48" i="3"/>
  <c r="AN59" i="2" l="1"/>
  <c r="AL59" i="2"/>
  <c r="AJ59" i="2"/>
  <c r="AI59" i="2"/>
  <c r="AH59" i="2"/>
  <c r="AG59" i="2"/>
  <c r="AF59" i="2"/>
  <c r="AE59" i="2"/>
  <c r="AD59" i="2"/>
  <c r="AC59" i="2"/>
  <c r="AB59" i="2"/>
  <c r="AA59" i="2"/>
  <c r="Z59" i="2"/>
  <c r="Y59" i="2"/>
  <c r="X59" i="2"/>
  <c r="W59" i="2"/>
  <c r="V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AP58" i="2"/>
  <c r="AP59" i="2" s="1"/>
  <c r="AO58" i="2"/>
  <c r="AO59" i="2" s="1"/>
  <c r="AK58" i="2"/>
  <c r="AK59" i="2" s="1"/>
  <c r="AJ56" i="2"/>
  <c r="AI56" i="2"/>
  <c r="AH56" i="2"/>
  <c r="AG56" i="2"/>
  <c r="AF56" i="2"/>
  <c r="AE56" i="2"/>
  <c r="AD56" i="2"/>
  <c r="AC56" i="2"/>
  <c r="AB56" i="2"/>
  <c r="AA56" i="2"/>
  <c r="Z56" i="2"/>
  <c r="Y56" i="2"/>
  <c r="X56" i="2"/>
  <c r="W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AN55" i="2"/>
  <c r="AP55" i="2" s="1"/>
  <c r="AL55" i="2"/>
  <c r="AO55" i="2" s="1"/>
  <c r="AK55" i="2"/>
  <c r="AL54" i="2"/>
  <c r="AO54" i="2" s="1"/>
  <c r="AK54" i="2"/>
  <c r="AO53" i="2"/>
  <c r="AL53" i="2"/>
  <c r="AN53" i="2" s="1"/>
  <c r="AP53" i="2" s="1"/>
  <c r="AK53" i="2"/>
  <c r="AO52" i="2"/>
  <c r="AN52" i="2"/>
  <c r="AP52" i="2" s="1"/>
  <c r="AL52" i="2"/>
  <c r="AK52" i="2"/>
  <c r="AL51" i="2"/>
  <c r="AO51" i="2" s="1"/>
  <c r="AK51" i="2"/>
  <c r="AO50" i="2"/>
  <c r="V50" i="2"/>
  <c r="AP50" i="2" s="1"/>
  <c r="T50" i="2"/>
  <c r="S50" i="2"/>
  <c r="AN49" i="2"/>
  <c r="AP49" i="2" s="1"/>
  <c r="AL49" i="2"/>
  <c r="AO49" i="2" s="1"/>
  <c r="AK49" i="2"/>
  <c r="T48" i="2"/>
  <c r="AO48" i="2" s="1"/>
  <c r="S48" i="2"/>
  <c r="AO47" i="2"/>
  <c r="AL47" i="2"/>
  <c r="AN47" i="2" s="1"/>
  <c r="AP47" i="2" s="1"/>
  <c r="AK47" i="2"/>
  <c r="AO46" i="2"/>
  <c r="AN46" i="2"/>
  <c r="AP46" i="2" s="1"/>
  <c r="AL46" i="2"/>
  <c r="AK46" i="2"/>
  <c r="T45" i="2"/>
  <c r="AO45" i="2" s="1"/>
  <c r="S45" i="2"/>
  <c r="AO44" i="2"/>
  <c r="AN44" i="2"/>
  <c r="AP44" i="2" s="1"/>
  <c r="AL44" i="2"/>
  <c r="AK44" i="2"/>
  <c r="AN43" i="2"/>
  <c r="AP43" i="2" s="1"/>
  <c r="AL43" i="2"/>
  <c r="AO43" i="2" s="1"/>
  <c r="AK43" i="2"/>
  <c r="AL42" i="2"/>
  <c r="AL56" i="2" s="1"/>
  <c r="AK42" i="2"/>
  <c r="AK56" i="2" s="1"/>
  <c r="AO41" i="2"/>
  <c r="T41" i="2"/>
  <c r="V41" i="2" s="1"/>
  <c r="AP41" i="2" s="1"/>
  <c r="S41" i="2"/>
  <c r="AO40" i="2"/>
  <c r="V40" i="2"/>
  <c r="AP40" i="2" s="1"/>
  <c r="T40" i="2"/>
  <c r="S40" i="2"/>
  <c r="T39" i="2"/>
  <c r="AO39" i="2" s="1"/>
  <c r="S39" i="2"/>
  <c r="AO38" i="2"/>
  <c r="V38" i="2"/>
  <c r="AP38" i="2" s="1"/>
  <c r="T38" i="2"/>
  <c r="S38" i="2"/>
  <c r="V37" i="2"/>
  <c r="AP37" i="2" s="1"/>
  <c r="T37" i="2"/>
  <c r="AO37" i="2" s="1"/>
  <c r="S37" i="2"/>
  <c r="T36" i="2"/>
  <c r="AO36" i="2" s="1"/>
  <c r="S36" i="2"/>
  <c r="S56" i="2" s="1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AO33" i="2"/>
  <c r="T33" i="2"/>
  <c r="V33" i="2" s="1"/>
  <c r="AP33" i="2" s="1"/>
  <c r="S33" i="2"/>
  <c r="V32" i="2"/>
  <c r="AP32" i="2" s="1"/>
  <c r="T32" i="2"/>
  <c r="AO32" i="2" s="1"/>
  <c r="S32" i="2"/>
  <c r="AL31" i="2"/>
  <c r="AO31" i="2" s="1"/>
  <c r="AK31" i="2"/>
  <c r="AO30" i="2"/>
  <c r="AN30" i="2"/>
  <c r="AL30" i="2"/>
  <c r="AL34" i="2" s="1"/>
  <c r="AK30" i="2"/>
  <c r="V29" i="2"/>
  <c r="V34" i="2" s="1"/>
  <c r="T29" i="2"/>
  <c r="T34" i="2" s="1"/>
  <c r="S29" i="2"/>
  <c r="S34" i="2" s="1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AL26" i="2"/>
  <c r="AO26" i="2" s="1"/>
  <c r="AK26" i="2"/>
  <c r="AK27" i="2" s="1"/>
  <c r="AO25" i="2"/>
  <c r="AO27" i="2" s="1"/>
  <c r="V25" i="2"/>
  <c r="AP25" i="2" s="1"/>
  <c r="T25" i="2"/>
  <c r="T27" i="2" s="1"/>
  <c r="S25" i="2"/>
  <c r="S27" i="2" s="1"/>
  <c r="AJ23" i="2"/>
  <c r="AJ60" i="2" s="1"/>
  <c r="AI23" i="2"/>
  <c r="AI60" i="2" s="1"/>
  <c r="AH23" i="2"/>
  <c r="AH60" i="2" s="1"/>
  <c r="AG23" i="2"/>
  <c r="AG60" i="2" s="1"/>
  <c r="AF23" i="2"/>
  <c r="AF60" i="2" s="1"/>
  <c r="AE23" i="2"/>
  <c r="AE60" i="2" s="1"/>
  <c r="AD23" i="2"/>
  <c r="AD60" i="2" s="1"/>
  <c r="AC23" i="2"/>
  <c r="AC60" i="2" s="1"/>
  <c r="AB23" i="2"/>
  <c r="AB60" i="2" s="1"/>
  <c r="AA23" i="2"/>
  <c r="AA60" i="2" s="1"/>
  <c r="Z23" i="2"/>
  <c r="Z60" i="2" s="1"/>
  <c r="Y23" i="2"/>
  <c r="Y60" i="2" s="1"/>
  <c r="X23" i="2"/>
  <c r="X60" i="2" s="1"/>
  <c r="W23" i="2"/>
  <c r="W60" i="2" s="1"/>
  <c r="R23" i="2"/>
  <c r="R60" i="2" s="1"/>
  <c r="Q23" i="2"/>
  <c r="Q60" i="2" s="1"/>
  <c r="P23" i="2"/>
  <c r="P60" i="2" s="1"/>
  <c r="O23" i="2"/>
  <c r="O60" i="2" s="1"/>
  <c r="N23" i="2"/>
  <c r="N60" i="2" s="1"/>
  <c r="M23" i="2"/>
  <c r="M60" i="2" s="1"/>
  <c r="L23" i="2"/>
  <c r="L60" i="2" s="1"/>
  <c r="K23" i="2"/>
  <c r="K60" i="2" s="1"/>
  <c r="J23" i="2"/>
  <c r="J60" i="2" s="1"/>
  <c r="I23" i="2"/>
  <c r="I60" i="2" s="1"/>
  <c r="H23" i="2"/>
  <c r="H60" i="2" s="1"/>
  <c r="G23" i="2"/>
  <c r="G60" i="2" s="1"/>
  <c r="F23" i="2"/>
  <c r="F60" i="2" s="1"/>
  <c r="E23" i="2"/>
  <c r="E60" i="2" s="1"/>
  <c r="AN22" i="2"/>
  <c r="AP22" i="2" s="1"/>
  <c r="AL22" i="2"/>
  <c r="AO22" i="2" s="1"/>
  <c r="AK22" i="2"/>
  <c r="AK23" i="2" s="1"/>
  <c r="T21" i="2"/>
  <c r="AO21" i="2" s="1"/>
  <c r="S21" i="2"/>
  <c r="AO20" i="2"/>
  <c r="V20" i="2"/>
  <c r="AP20" i="2" s="1"/>
  <c r="T20" i="2"/>
  <c r="S20" i="2"/>
  <c r="S23" i="2" s="1"/>
  <c r="V19" i="2"/>
  <c r="T19" i="2"/>
  <c r="AO19" i="2" s="1"/>
  <c r="S19" i="2"/>
  <c r="AO23" i="2" l="1"/>
  <c r="AN34" i="2"/>
  <c r="V23" i="2"/>
  <c r="S60" i="2"/>
  <c r="AK60" i="2"/>
  <c r="AN26" i="2"/>
  <c r="AO29" i="2"/>
  <c r="AO34" i="2" s="1"/>
  <c r="AP30" i="2"/>
  <c r="V36" i="2"/>
  <c r="AN42" i="2"/>
  <c r="V48" i="2"/>
  <c r="AP48" i="2" s="1"/>
  <c r="AN54" i="2"/>
  <c r="AP54" i="2" s="1"/>
  <c r="AL27" i="2"/>
  <c r="T56" i="2"/>
  <c r="AP19" i="2"/>
  <c r="AP23" i="2" s="1"/>
  <c r="AL23" i="2"/>
  <c r="V27" i="2"/>
  <c r="AP29" i="2"/>
  <c r="AO42" i="2"/>
  <c r="AO56" i="2" s="1"/>
  <c r="T23" i="2"/>
  <c r="T60" i="2" s="1"/>
  <c r="AN23" i="2"/>
  <c r="V21" i="2"/>
  <c r="AP21" i="2" s="1"/>
  <c r="AN31" i="2"/>
  <c r="AP31" i="2" s="1"/>
  <c r="V39" i="2"/>
  <c r="AP39" i="2" s="1"/>
  <c r="V45" i="2"/>
  <c r="AP45" i="2" s="1"/>
  <c r="AN51" i="2"/>
  <c r="AP51" i="2" s="1"/>
  <c r="AP36" i="2" l="1"/>
  <c r="V56" i="2"/>
  <c r="V60" i="2"/>
  <c r="AP34" i="2"/>
  <c r="AP26" i="2"/>
  <c r="AP27" i="2" s="1"/>
  <c r="AN27" i="2"/>
  <c r="AN60" i="2" s="1"/>
  <c r="AO60" i="2"/>
  <c r="AL60" i="2"/>
  <c r="AP42" i="2"/>
  <c r="AN56" i="2"/>
  <c r="AP56" i="2" l="1"/>
  <c r="AP60" i="2" s="1"/>
</calcChain>
</file>

<file path=xl/sharedStrings.xml><?xml version="1.0" encoding="utf-8"?>
<sst xmlns="http://schemas.openxmlformats.org/spreadsheetml/2006/main" count="736" uniqueCount="213">
  <si>
    <t>z dnia 29 stycznia 2020 r.</t>
  </si>
  <si>
    <t xml:space="preserve">PLAN STUDIÓW na rok akademicki 2021/2022 ,  cykl 2021-2026 </t>
  </si>
  <si>
    <r>
      <t xml:space="preserve">Wydział </t>
    </r>
    <r>
      <rPr>
        <b/>
        <sz val="11"/>
        <rFont val="Arial"/>
        <family val="2"/>
        <charset val="238"/>
      </rPr>
      <t>Nauk o Zdrowiu</t>
    </r>
  </si>
  <si>
    <r>
      <t xml:space="preserve">Kierunek </t>
    </r>
    <r>
      <rPr>
        <b/>
        <sz val="11"/>
        <rFont val="Arial"/>
        <family val="2"/>
        <charset val="238"/>
      </rPr>
      <t>Fizjoterapia</t>
    </r>
  </si>
  <si>
    <r>
      <t xml:space="preserve">Rok studiów </t>
    </r>
    <r>
      <rPr>
        <b/>
        <sz val="11"/>
        <rFont val="Arial"/>
        <family val="2"/>
        <charset val="238"/>
      </rPr>
      <t>1</t>
    </r>
  </si>
  <si>
    <r>
      <t xml:space="preserve">Forma studiów </t>
    </r>
    <r>
      <rPr>
        <b/>
        <sz val="11"/>
        <rFont val="Arial"/>
        <family val="2"/>
        <charset val="238"/>
      </rPr>
      <t>stacjonarna</t>
    </r>
  </si>
  <si>
    <r>
      <t xml:space="preserve">Studia </t>
    </r>
    <r>
      <rPr>
        <b/>
        <sz val="11"/>
        <rFont val="Arial"/>
        <family val="2"/>
        <charset val="238"/>
      </rPr>
      <t>jednolite magisterskie</t>
    </r>
  </si>
  <si>
    <t>Lp.</t>
  </si>
  <si>
    <t>Przedmiot (nazwa)</t>
  </si>
  <si>
    <t>semestr zimowy - I</t>
  </si>
  <si>
    <t>semestr letni - II</t>
  </si>
  <si>
    <t>SUMA GODZIN DYDAKTYCZNYCH</t>
  </si>
  <si>
    <t>SUMA PUNKTÓW ECTS ZA PRZEDMIOT</t>
  </si>
  <si>
    <t>Rodzaj zajęć (obowiązkowe / wolnego wyboru / ograniczonego wyboru)</t>
  </si>
  <si>
    <t>wykład (WY)</t>
  </si>
  <si>
    <t>seminarium (SE)</t>
  </si>
  <si>
    <t>ćwiczenia audytoryjne (CA)</t>
  </si>
  <si>
    <t>ćwiczenia kierunkowe - niekliniczne (CN)</t>
  </si>
  <si>
    <t>ćwiczenia w warunkach symulowanych (CS)</t>
  </si>
  <si>
    <t>ćwiczenia laboratoryjne (CL)</t>
  </si>
  <si>
    <t>ćwiczenia kliniczne (CK)</t>
  </si>
  <si>
    <t>zajęcia praktyczne przy pacjencie (PP)</t>
  </si>
  <si>
    <t>ćwiczenia specjalistyczne - magisterskie (CM)</t>
  </si>
  <si>
    <t>lektoraty (LE)</t>
  </si>
  <si>
    <t>e-learning (EL)</t>
  </si>
  <si>
    <t>zajęcia wychowania fizycznego-obowiązkowe (WF)</t>
  </si>
  <si>
    <t>praktyka zawodowa (PZ)</t>
  </si>
  <si>
    <t>samokształcenie</t>
  </si>
  <si>
    <t>liczba godzin z nauczycielem</t>
  </si>
  <si>
    <t>ogólna liczba godzin dydaktycznych</t>
  </si>
  <si>
    <t>forma zakończenia semestru</t>
  </si>
  <si>
    <t>punkty ECTS w semestrze</t>
  </si>
  <si>
    <t>ćwiczenia audytoryjne CA)</t>
  </si>
  <si>
    <t>A. BIOMEDYCZNE PODSTAWY FIZJOTERAPII</t>
  </si>
  <si>
    <t>obowiązkowy</t>
  </si>
  <si>
    <t>Anatomia prawidłowa człowieka 1</t>
  </si>
  <si>
    <t>zal / oc</t>
  </si>
  <si>
    <t>Anatomia prawidłowa człowieka 2</t>
  </si>
  <si>
    <t>E</t>
  </si>
  <si>
    <t>Anatomia rentgenowska</t>
  </si>
  <si>
    <t>Biologia medyczna z genetyką</t>
  </si>
  <si>
    <t>Biochemia</t>
  </si>
  <si>
    <t>Fizjologia 1 - fizjologia ogólna, fizjologia bólu i diagnostyka fizjologiczna</t>
  </si>
  <si>
    <t>Fizjologia 2 - fizjologia wysiłku fizycznego</t>
  </si>
  <si>
    <t>Biofizyka</t>
  </si>
  <si>
    <t>Ergonomia</t>
  </si>
  <si>
    <t>Pierwsza pomoc</t>
  </si>
  <si>
    <t>RAZEM</t>
  </si>
  <si>
    <t xml:space="preserve">B. NAUKI OGÓLNE </t>
  </si>
  <si>
    <t>Język obcy 1</t>
  </si>
  <si>
    <t>Język obcy 2</t>
  </si>
  <si>
    <t>Psychologia 1 - psychologia ogólna i psychoterapia</t>
  </si>
  <si>
    <t>Psychologia 2 - psychologia kliniczna i komunikacja kliniczna</t>
  </si>
  <si>
    <t>Socjologia ogólna i niepełnosprawności</t>
  </si>
  <si>
    <t>Pedagogika ogólna i specjalna</t>
  </si>
  <si>
    <t>Podstawy prawa</t>
  </si>
  <si>
    <t>Zdrowie publiczne z demografią i epidemiologią</t>
  </si>
  <si>
    <t>Ekonomia, system ochrony zdrowia i technologie informacyjne</t>
  </si>
  <si>
    <t>Filozofia i bioetyka</t>
  </si>
  <si>
    <t>Wychowanie fizyczne 1</t>
  </si>
  <si>
    <t>zal</t>
  </si>
  <si>
    <t>Wychowanie fizyczne 2</t>
  </si>
  <si>
    <t>Historia fizjoterapii</t>
  </si>
  <si>
    <t xml:space="preserve">C. PODSTAWY FIZJOTERAPII </t>
  </si>
  <si>
    <t>Fizjoterapia ogólna 1</t>
  </si>
  <si>
    <t>Fizjoterapia ogólna 2</t>
  </si>
  <si>
    <t>Kształcenie ruchowe i metodyka nauczania ruchu 1</t>
  </si>
  <si>
    <t>Kształcenie ruchowe i metodyka nauczania ruchu 2</t>
  </si>
  <si>
    <t>Kształcenie ruchowe i metodyka nauczania ruchu 3 - pływanie</t>
  </si>
  <si>
    <t>Kinezyterapia 1</t>
  </si>
  <si>
    <t>Medycyna fizykalna 1 – podstawy fizykoterapii</t>
  </si>
  <si>
    <t>Medycyna fizykalna 2 – nowoczesne metody fizykoterapii</t>
  </si>
  <si>
    <t>Masaż 1</t>
  </si>
  <si>
    <t>Fizjoprofilaktyka</t>
  </si>
  <si>
    <t>Promocja zdrowia</t>
  </si>
  <si>
    <t>D. FIZJOTERAPIA KLINICZNA</t>
  </si>
  <si>
    <t>Kliniczne podstawy fizjoterapii w ortopedii i traumatologii 1</t>
  </si>
  <si>
    <t>Kliniczne podstawy fizjoterapii w pediatrii</t>
  </si>
  <si>
    <t>F. PRAKTYKI FIZJOTERAPEUTYCZNE - ZAKRES PRAKTYK</t>
  </si>
  <si>
    <t>Praktyka asystencka</t>
  </si>
  <si>
    <t>G. Autorska oferta uczelni</t>
  </si>
  <si>
    <t>Rozwój psychomotoryczny dziecka</t>
  </si>
  <si>
    <t>wolnego wyboru</t>
  </si>
  <si>
    <t>Przedmiot wolnego wyboru 1</t>
  </si>
  <si>
    <t>Przedmiot wolnego wyboru 2</t>
  </si>
  <si>
    <t>* - przedmioty, w ramach, których realizowane są efekty kształcenia związane ze zdobywaniem przez studenta pogłębionej wiedzy oraz umiejętności prowadzenia badań naukowych</t>
  </si>
  <si>
    <t>………………………………………………</t>
  </si>
  <si>
    <t>Uzgodniono z Samorządem</t>
  </si>
  <si>
    <t>Sporządził</t>
  </si>
  <si>
    <t>data i podpis Dziekana Wydziału</t>
  </si>
  <si>
    <t>załącznik nr 3.2</t>
  </si>
  <si>
    <t xml:space="preserve">PLAN STUDIÓW na rok akademicki 2021/2022 </t>
  </si>
  <si>
    <t>cykl 2020-2025</t>
  </si>
  <si>
    <r>
      <t xml:space="preserve">Wydział </t>
    </r>
    <r>
      <rPr>
        <b/>
        <sz val="11"/>
        <color indexed="8"/>
        <rFont val="Arial"/>
        <family val="2"/>
        <charset val="238"/>
      </rPr>
      <t>Nauk o Zdrowiu</t>
    </r>
  </si>
  <si>
    <r>
      <t xml:space="preserve">Kierunek </t>
    </r>
    <r>
      <rPr>
        <b/>
        <sz val="11"/>
        <color indexed="8"/>
        <rFont val="Arial"/>
        <family val="2"/>
        <charset val="238"/>
      </rPr>
      <t>Fizjoterapia</t>
    </r>
  </si>
  <si>
    <r>
      <t xml:space="preserve">Rok studiów </t>
    </r>
    <r>
      <rPr>
        <b/>
        <sz val="11"/>
        <color indexed="8"/>
        <rFont val="Arial"/>
        <family val="2"/>
        <charset val="238"/>
      </rPr>
      <t>2</t>
    </r>
  </si>
  <si>
    <r>
      <t xml:space="preserve">Forma studiów </t>
    </r>
    <r>
      <rPr>
        <b/>
        <sz val="11"/>
        <color indexed="8"/>
        <rFont val="Arial"/>
        <family val="2"/>
        <charset val="238"/>
      </rPr>
      <t>stacjonarna</t>
    </r>
  </si>
  <si>
    <r>
      <t xml:space="preserve">Studia </t>
    </r>
    <r>
      <rPr>
        <b/>
        <sz val="11"/>
        <color indexed="8"/>
        <rFont val="Arial"/>
        <family val="2"/>
        <charset val="238"/>
      </rPr>
      <t>jednolite magisterskie</t>
    </r>
  </si>
  <si>
    <t>Rodzaj zajęć</t>
  </si>
  <si>
    <t>Przedmiot</t>
  </si>
  <si>
    <t>semestr zimowy - III</t>
  </si>
  <si>
    <t>semestr letni - IV</t>
  </si>
  <si>
    <t>SUMA PUNKTÓW ECTS</t>
  </si>
  <si>
    <t>punkty ECTS</t>
  </si>
  <si>
    <t>podstawowy</t>
  </si>
  <si>
    <t>Anatomia palpacyjna i funkcjonalna</t>
  </si>
  <si>
    <t>Farmakologia w fizjoterapii</t>
  </si>
  <si>
    <t>Biomechanika</t>
  </si>
  <si>
    <t>Patologia ogólna</t>
  </si>
  <si>
    <t>kierunkowy</t>
  </si>
  <si>
    <t>Język obcy 3</t>
  </si>
  <si>
    <t>Język obcy 4</t>
  </si>
  <si>
    <t>Kinezyterapia 2</t>
  </si>
  <si>
    <t>Kinezyterapia 3</t>
  </si>
  <si>
    <t>Terapia manualna</t>
  </si>
  <si>
    <t>Medycyna fizykalna 3 – balneoklimatologia i odnowa biologiczna</t>
  </si>
  <si>
    <t>Masaż 2</t>
  </si>
  <si>
    <t>Kliniczne podstawy fizjoterapii w ortopedii i traumatologii 2</t>
  </si>
  <si>
    <t>Kliniczne podstawy fizjoterapii w reumatologii</t>
  </si>
  <si>
    <t>Kliniczne podstawy fizjoterapii w neurologii i neurochirurgii 2</t>
  </si>
  <si>
    <t>Kliniczne podstawy fizjoterapii w neurologii dziecięcej</t>
  </si>
  <si>
    <t>Kliniczne podstawy fizjoterapii w kardiologii i kardiochirurgii 1</t>
  </si>
  <si>
    <t>Kliniczne podstawy fizjoterapii w kardiologii i kardiochirurgii 2</t>
  </si>
  <si>
    <t>Kliniczne podstawy fizjoterapii w pulmonologii</t>
  </si>
  <si>
    <t>Kliniczne podstawy fizjoterapii w ginekologii i położnictwie</t>
  </si>
  <si>
    <t>Kliniczne podstawy fizjoterapii w geriatrii</t>
  </si>
  <si>
    <t>Kliniczne podstawy fizjoterapii w intensywnej terapii</t>
  </si>
  <si>
    <t>Kliniczne podstawy fizjoterapii w onkologii i medycynie paliatywnej 1</t>
  </si>
  <si>
    <t>Fizjoterapia kliniczna w dysfunkcjach układu ruchu w ortopedii i traumatologii 1</t>
  </si>
  <si>
    <t>Fizjoterapia kliniczna w dysfunkcjach układu ruchu w reumatologii</t>
  </si>
  <si>
    <t>Fizjoterapia kliniczna w dysfunkcjach układu ruchu w neurologii i neurochirurgii 1</t>
  </si>
  <si>
    <t>Fizjoterapia kliniczna w dysfunkcjach układu ruchu w wieku rozwojowym</t>
  </si>
  <si>
    <t>Fizjoterapia w chorobach wewnętrznych w pediatrii</t>
  </si>
  <si>
    <t>Fizjoterapia w chorobach wewnętrznych w geriatrii</t>
  </si>
  <si>
    <t>Diagnostyka funkcjonalna w dysfunkcjach układu ruchu 1</t>
  </si>
  <si>
    <t>Diagnostyka funkcjonalna w wieku rozwojowym 1</t>
  </si>
  <si>
    <t>Wakacyjna praktyka z kinezyterapii</t>
  </si>
  <si>
    <t xml:space="preserve">załącznik nr 1    </t>
  </si>
  <si>
    <t xml:space="preserve">do Uchwały Senatu Uniwersytetu Medycznego     </t>
  </si>
  <si>
    <t xml:space="preserve"> we Wrocławiu nr 2115   </t>
  </si>
  <si>
    <t>PLAN STUDIÓW na rok akademicki 2021/2022</t>
  </si>
  <si>
    <r>
      <t xml:space="preserve">Rok studiów </t>
    </r>
    <r>
      <rPr>
        <b/>
        <sz val="11"/>
        <rFont val="Arial"/>
        <family val="2"/>
        <charset val="238"/>
      </rPr>
      <t>3</t>
    </r>
  </si>
  <si>
    <t>semestr zimowy - V</t>
  </si>
  <si>
    <t>semestr letni - VI</t>
  </si>
  <si>
    <t>Kliniczne podstawy fizjoterapii w medycynie sportowej</t>
  </si>
  <si>
    <t>Kliniczne podstawy fizjoterapii w chirurgii</t>
  </si>
  <si>
    <t>Kliniczne podstawy fizjoterapii w psychiatrii</t>
  </si>
  <si>
    <t>Kliniczne podstawy fizjoterapii w onkologii i medycynie paliatywnej 2</t>
  </si>
  <si>
    <t>Fizjoterapia kliniczna w dysfunkcjach układu ruchu w ortopedii i traumatologii 2</t>
  </si>
  <si>
    <t>Fizjoterapia kliniczna w dysfunkcjach układu ruchu w medycynie sportowej 1</t>
  </si>
  <si>
    <t>Fizjoterapia kliniczna w dysfunkcjach układu ruchu w neurologii i neurochirurgii 2</t>
  </si>
  <si>
    <t>Fizjoterapia w chorobach wewnętrznych w kardiologii i kardiochirurgii 1</t>
  </si>
  <si>
    <t>Fizjoterapia w chorobach wewnętrznych w kardiologii i kardiochirurgii 2</t>
  </si>
  <si>
    <t>Fizjoterapia w chorobach wewnętrznych w pulmonologii</t>
  </si>
  <si>
    <t xml:space="preserve">Fizjoterapia w chorobach wewnętrznych w chirurgii </t>
  </si>
  <si>
    <t>Fizjoterapia w chorobach wewnętrznych w ginekologii i położnictwie</t>
  </si>
  <si>
    <t>Fizjoterapia w chorobach wewnętrznych w psychiatrii</t>
  </si>
  <si>
    <t>Fizjoterapia w chorobach wewnętrznych w onkologii i medycynie paliatywnej</t>
  </si>
  <si>
    <t>Diagnostyka funkcjonalna w dysfunkcjach układu ruchu 2</t>
  </si>
  <si>
    <t>Diagnostyka funkcjonalna w chorobach wewnętrznych 1</t>
  </si>
  <si>
    <t>Diagnostyka funkcjonalna w chorobach wewnętrznych 2</t>
  </si>
  <si>
    <t>Diagnostyka funkcjonalna w wieku rozwojowym 2</t>
  </si>
  <si>
    <t>Planowanie fizjoterapii w dysfunkcjach układu ruchu 1</t>
  </si>
  <si>
    <t>Planowanie fizjoterapii w chorobach wewnętrznych 1</t>
  </si>
  <si>
    <t>Planowanie fizjoterapii w wieku rozwojowym 1</t>
  </si>
  <si>
    <t>Praktyka z fizjoterapii klinicznej, fizykoterapii i masażu</t>
  </si>
  <si>
    <t>Wakacyjna praktyka profilowana - wybieralna</t>
  </si>
  <si>
    <t>Przedmiot fakultatywny 1</t>
  </si>
  <si>
    <t>Przedmiot fakultatywny 2</t>
  </si>
  <si>
    <t>PLAN STUDIÓW na rok akademicki 2021/2022 uchwalony przez Radę Wydziału w dniu 19 grudnia 2017 r.</t>
  </si>
  <si>
    <r>
      <t xml:space="preserve">Rok studiów </t>
    </r>
    <r>
      <rPr>
        <b/>
        <sz val="11"/>
        <rFont val="Arial"/>
        <family val="2"/>
        <charset val="238"/>
      </rPr>
      <t>4</t>
    </r>
  </si>
  <si>
    <t>semestr zimowy - VII</t>
  </si>
  <si>
    <t>semestr letni - VIII</t>
  </si>
  <si>
    <t>Moduł nauk ogólnych z językiem obcym</t>
  </si>
  <si>
    <t>*</t>
  </si>
  <si>
    <t>Dydaktyka fizjoterapii</t>
  </si>
  <si>
    <t>Metodologia badań naukowych 2</t>
  </si>
  <si>
    <t>Ekonomia i systemy ochrony zdrowia</t>
  </si>
  <si>
    <t>Zarządzanie i marketing</t>
  </si>
  <si>
    <t>Wychowanie fizyczne 4</t>
  </si>
  <si>
    <t>Suma</t>
  </si>
  <si>
    <t>1E</t>
  </si>
  <si>
    <t>Moduł nauk w zakresie podstaw fizjoterapii</t>
  </si>
  <si>
    <t>Metody specjalne fizjoterapii 2</t>
  </si>
  <si>
    <t>Metody specjalne fizjoterapii 3</t>
  </si>
  <si>
    <t>Adaptowana aktywnośc fizyczna</t>
  </si>
  <si>
    <t>Sport osób z niepełnosprawnością</t>
  </si>
  <si>
    <t>Moduł nauk w zakresie fizjoterapii klinicznej</t>
  </si>
  <si>
    <t xml:space="preserve">Programowanie rehabilitacji w dysfunkcjach układu ruchu 3 </t>
  </si>
  <si>
    <t>Programowanie rehabilitacji w chorobach wewnętrznych 2</t>
  </si>
  <si>
    <t>Programowanie rehabilitacji w chorobach wewnętrznych 3</t>
  </si>
  <si>
    <t>Programowanie rehabilitacji w wieku rozwojowym 2</t>
  </si>
  <si>
    <t>Programowanie rehabilitacji w wieku rozwojowym 3</t>
  </si>
  <si>
    <t>2E</t>
  </si>
  <si>
    <t>Praktyki</t>
  </si>
  <si>
    <t>Praktyka w zakresie fizjoterapii klinicznej (realizacja programów do wyboru)</t>
  </si>
  <si>
    <t>Praca magisterska</t>
  </si>
  <si>
    <t>Seminarium magisterskie 1</t>
  </si>
  <si>
    <t>Seminarium magisterskie 2</t>
  </si>
  <si>
    <t>Praca w zespole badawczym 1</t>
  </si>
  <si>
    <t>Praca w zespole badawczym 2</t>
  </si>
  <si>
    <t>Autorska oferta uczelni</t>
  </si>
  <si>
    <t>Kształcenie w zakresie specjalności (fizjoterapia pediatryczna, fizjoterapia geriatryczna, fizjoterapia w chorobach cywilizacyjnych)</t>
  </si>
  <si>
    <t>4E</t>
  </si>
  <si>
    <t>Zespół Programowy na kierunku Fizjoterapia</t>
  </si>
  <si>
    <t>PLAN STUDIÓW na rok akademicki 2021/2022 uchwalony przez Radę Wydziału w dniu 25 kwietnia 2017r.</t>
  </si>
  <si>
    <r>
      <t xml:space="preserve">Rok studiów </t>
    </r>
    <r>
      <rPr>
        <b/>
        <sz val="11"/>
        <rFont val="Arial"/>
        <family val="2"/>
        <charset val="238"/>
      </rPr>
      <t>5</t>
    </r>
  </si>
  <si>
    <t>semestr zimowy - IX</t>
  </si>
  <si>
    <t>semestr letni - X</t>
  </si>
  <si>
    <t>Metody specjalne fizjoterapii 4</t>
  </si>
  <si>
    <t>Praktyka ciągła - wybieralna</t>
  </si>
  <si>
    <t>Seminarium magisterskie 3</t>
  </si>
  <si>
    <t>Egzamin magisterski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</si>
</sst>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8"/>
      <name val="Arial"/>
      <family val="2"/>
      <charset val="238"/>
    </font>
    <font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rgb="FFC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8"/>
      <color theme="1"/>
      <name val="Arial"/>
      <family val="2"/>
      <charset val="238"/>
    </font>
    <font>
      <i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26">
    <xf numFmtId="0" fontId="0" fillId="0" borderId="0" xfId="0"/>
    <xf numFmtId="0" fontId="3" fillId="0" borderId="9" xfId="1" applyFont="1" applyBorder="1" applyAlignment="1">
      <alignment horizontal="center" textRotation="90"/>
    </xf>
    <xf numFmtId="0" fontId="2" fillId="0" borderId="0" xfId="1" applyFont="1" applyAlignment="1">
      <alignment horizontal="center"/>
    </xf>
    <xf numFmtId="0" fontId="1" fillId="0" borderId="0" xfId="1"/>
    <xf numFmtId="0" fontId="5" fillId="0" borderId="0" xfId="1" applyFont="1"/>
    <xf numFmtId="0" fontId="4" fillId="0" borderId="0" xfId="1" applyFont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2" fillId="0" borderId="21" xfId="1" applyFont="1" applyBorder="1" applyAlignment="1">
      <alignment horizontal="center" textRotation="90"/>
    </xf>
    <xf numFmtId="0" fontId="2" fillId="0" borderId="22" xfId="1" applyFont="1" applyBorder="1" applyAlignment="1">
      <alignment horizontal="center" textRotation="90"/>
    </xf>
    <xf numFmtId="164" fontId="2" fillId="0" borderId="1" xfId="1" applyNumberFormat="1" applyFont="1" applyBorder="1" applyAlignment="1">
      <alignment horizontal="center" vertical="center"/>
    </xf>
    <xf numFmtId="164" fontId="2" fillId="0" borderId="3" xfId="1" applyNumberFormat="1" applyFont="1" applyBorder="1" applyAlignment="1">
      <alignment horizontal="center" vertical="center"/>
    </xf>
    <xf numFmtId="1" fontId="2" fillId="0" borderId="3" xfId="1" applyNumberFormat="1" applyFont="1" applyBorder="1" applyAlignment="1">
      <alignment horizontal="center" vertical="center"/>
    </xf>
    <xf numFmtId="1" fontId="2" fillId="0" borderId="4" xfId="1" applyNumberFormat="1" applyFont="1" applyBorder="1" applyAlignment="1">
      <alignment horizontal="center" vertical="center"/>
    </xf>
    <xf numFmtId="0" fontId="2" fillId="0" borderId="0" xfId="1" applyFont="1"/>
    <xf numFmtId="0" fontId="2" fillId="0" borderId="2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1" fontId="6" fillId="0" borderId="1" xfId="1" applyNumberFormat="1" applyFont="1" applyBorder="1" applyAlignment="1">
      <alignment horizontal="center" vertical="center"/>
    </xf>
    <xf numFmtId="0" fontId="2" fillId="0" borderId="22" xfId="1" applyFont="1" applyFill="1" applyBorder="1" applyAlignment="1">
      <alignment horizontal="center" textRotation="90"/>
    </xf>
    <xf numFmtId="1" fontId="2" fillId="0" borderId="6" xfId="1" applyNumberFormat="1" applyFont="1" applyFill="1" applyBorder="1" applyAlignment="1">
      <alignment horizontal="center" vertical="center"/>
    </xf>
    <xf numFmtId="0" fontId="2" fillId="0" borderId="0" xfId="1" applyFont="1" applyBorder="1"/>
    <xf numFmtId="0" fontId="9" fillId="0" borderId="0" xfId="1" applyFont="1" applyAlignment="1">
      <alignment vertical="top"/>
    </xf>
    <xf numFmtId="0" fontId="2" fillId="0" borderId="0" xfId="1" applyFont="1" applyAlignment="1">
      <alignment vertical="top"/>
    </xf>
    <xf numFmtId="0" fontId="9" fillId="0" borderId="16" xfId="1" applyFont="1" applyBorder="1" applyAlignment="1">
      <alignment horizontal="center" vertical="center"/>
    </xf>
    <xf numFmtId="164" fontId="2" fillId="0" borderId="16" xfId="1" applyNumberFormat="1" applyFont="1" applyBorder="1" applyAlignment="1">
      <alignment horizontal="center" vertical="center"/>
    </xf>
    <xf numFmtId="0" fontId="9" fillId="0" borderId="16" xfId="1" applyFont="1" applyBorder="1" applyAlignment="1">
      <alignment horizontal="left" vertical="center" wrapText="1"/>
    </xf>
    <xf numFmtId="0" fontId="9" fillId="0" borderId="7" xfId="1" applyFont="1" applyFill="1" applyBorder="1" applyAlignment="1">
      <alignment horizontal="left" vertical="center" wrapText="1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1" fontId="3" fillId="0" borderId="35" xfId="1" applyNumberFormat="1" applyFont="1" applyBorder="1" applyAlignment="1">
      <alignment horizontal="center" vertical="center"/>
    </xf>
    <xf numFmtId="0" fontId="12" fillId="0" borderId="0" xfId="1" applyFont="1"/>
    <xf numFmtId="0" fontId="2" fillId="0" borderId="0" xfId="1" applyFont="1" applyAlignment="1">
      <alignment horizontal="center" vertical="center"/>
    </xf>
    <xf numFmtId="0" fontId="2" fillId="0" borderId="42" xfId="1" applyFont="1" applyBorder="1" applyAlignment="1">
      <alignment horizontal="center" vertical="center"/>
    </xf>
    <xf numFmtId="1" fontId="2" fillId="0" borderId="0" xfId="1" applyNumberFormat="1" applyFont="1" applyBorder="1" applyAlignment="1">
      <alignment horizontal="center" vertical="center"/>
    </xf>
    <xf numFmtId="164" fontId="2" fillId="0" borderId="4" xfId="1" applyNumberFormat="1" applyFont="1" applyBorder="1" applyAlignment="1">
      <alignment horizontal="center" vertical="center"/>
    </xf>
    <xf numFmtId="164" fontId="3" fillId="0" borderId="42" xfId="1" applyNumberFormat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1" fontId="2" fillId="0" borderId="4" xfId="1" applyNumberFormat="1" applyFont="1" applyFill="1" applyBorder="1" applyAlignment="1">
      <alignment horizontal="center" vertical="center"/>
    </xf>
    <xf numFmtId="1" fontId="2" fillId="0" borderId="0" xfId="1" applyNumberFormat="1" applyFont="1"/>
    <xf numFmtId="0" fontId="2" fillId="0" borderId="32" xfId="1" applyFont="1" applyBorder="1" applyAlignment="1">
      <alignment horizontal="center" vertical="center"/>
    </xf>
    <xf numFmtId="0" fontId="2" fillId="0" borderId="51" xfId="1" applyFont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/>
    </xf>
    <xf numFmtId="1" fontId="13" fillId="0" borderId="1" xfId="1" applyNumberFormat="1" applyFont="1" applyFill="1" applyBorder="1" applyAlignment="1">
      <alignment horizontal="center" vertical="center"/>
    </xf>
    <xf numFmtId="0" fontId="13" fillId="0" borderId="26" xfId="1" applyFont="1" applyBorder="1" applyAlignment="1">
      <alignment horizontal="center" vertical="center"/>
    </xf>
    <xf numFmtId="0" fontId="13" fillId="0" borderId="18" xfId="1" applyFont="1" applyBorder="1" applyAlignment="1">
      <alignment horizontal="center" vertical="center"/>
    </xf>
    <xf numFmtId="1" fontId="14" fillId="0" borderId="18" xfId="1" applyNumberFormat="1" applyFont="1" applyBorder="1" applyAlignment="1">
      <alignment horizontal="center" vertical="center"/>
    </xf>
    <xf numFmtId="164" fontId="13" fillId="0" borderId="41" xfId="1" applyNumberFormat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164" fontId="13" fillId="0" borderId="5" xfId="1" applyNumberFormat="1" applyFont="1" applyBorder="1" applyAlignment="1">
      <alignment horizontal="center" vertical="center"/>
    </xf>
    <xf numFmtId="164" fontId="13" fillId="0" borderId="6" xfId="1" applyNumberFormat="1" applyFont="1" applyBorder="1" applyAlignment="1">
      <alignment horizontal="center" vertical="center"/>
    </xf>
    <xf numFmtId="1" fontId="13" fillId="0" borderId="6" xfId="1" applyNumberFormat="1" applyFont="1" applyBorder="1" applyAlignment="1">
      <alignment horizontal="center" vertical="center"/>
    </xf>
    <xf numFmtId="164" fontId="13" fillId="0" borderId="1" xfId="1" applyNumberFormat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1" fontId="13" fillId="0" borderId="1" xfId="1" applyNumberFormat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textRotation="90"/>
    </xf>
    <xf numFmtId="0" fontId="2" fillId="0" borderId="28" xfId="1" applyFont="1" applyBorder="1" applyAlignment="1">
      <alignment horizontal="center" textRotation="90"/>
    </xf>
    <xf numFmtId="0" fontId="2" fillId="0" borderId="52" xfId="1" applyFont="1" applyBorder="1" applyAlignment="1">
      <alignment horizontal="center" textRotation="90"/>
    </xf>
    <xf numFmtId="0" fontId="2" fillId="0" borderId="29" xfId="1" applyFont="1" applyBorder="1" applyAlignment="1">
      <alignment horizontal="center" textRotation="90"/>
    </xf>
    <xf numFmtId="0" fontId="2" fillId="0" borderId="29" xfId="1" applyFont="1" applyFill="1" applyBorder="1" applyAlignment="1">
      <alignment horizontal="center" textRotation="90"/>
    </xf>
    <xf numFmtId="0" fontId="2" fillId="0" borderId="40" xfId="1" applyFont="1" applyBorder="1" applyAlignment="1">
      <alignment horizontal="center" textRotation="90"/>
    </xf>
    <xf numFmtId="0" fontId="15" fillId="0" borderId="7" xfId="1" applyFont="1" applyBorder="1" applyAlignment="1">
      <alignment horizontal="left" vertical="center" wrapText="1"/>
    </xf>
    <xf numFmtId="0" fontId="15" fillId="0" borderId="16" xfId="1" applyFont="1" applyFill="1" applyBorder="1" applyAlignment="1">
      <alignment horizontal="left" vertical="center" wrapText="1"/>
    </xf>
    <xf numFmtId="0" fontId="15" fillId="0" borderId="16" xfId="1" applyFont="1" applyBorder="1" applyAlignment="1">
      <alignment horizontal="left" vertical="center" wrapText="1"/>
    </xf>
    <xf numFmtId="0" fontId="15" fillId="0" borderId="41" xfId="1" applyFont="1" applyBorder="1" applyAlignment="1">
      <alignment horizontal="left" vertical="center" wrapText="1"/>
    </xf>
    <xf numFmtId="0" fontId="15" fillId="0" borderId="7" xfId="1" applyFont="1" applyFill="1" applyBorder="1" applyAlignment="1">
      <alignment horizontal="left" vertical="center" wrapText="1"/>
    </xf>
    <xf numFmtId="0" fontId="15" fillId="0" borderId="8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164" fontId="13" fillId="0" borderId="18" xfId="1" applyNumberFormat="1" applyFont="1" applyBorder="1" applyAlignment="1">
      <alignment horizontal="center" vertical="center"/>
    </xf>
    <xf numFmtId="1" fontId="13" fillId="0" borderId="18" xfId="1" applyNumberFormat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3" fillId="0" borderId="34" xfId="1" applyFont="1" applyBorder="1" applyAlignment="1">
      <alignment horizontal="center" vertical="center"/>
    </xf>
    <xf numFmtId="1" fontId="17" fillId="0" borderId="35" xfId="1" applyNumberFormat="1" applyFont="1" applyBorder="1" applyAlignment="1">
      <alignment horizontal="center" vertical="center"/>
    </xf>
    <xf numFmtId="164" fontId="17" fillId="0" borderId="42" xfId="1" applyNumberFormat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3" fillId="0" borderId="42" xfId="1" applyFont="1" applyBorder="1" applyAlignment="1">
      <alignment horizontal="center" vertical="center"/>
    </xf>
    <xf numFmtId="164" fontId="13" fillId="0" borderId="43" xfId="1" applyNumberFormat="1" applyFont="1" applyBorder="1" applyAlignment="1">
      <alignment horizontal="center" vertical="center"/>
    </xf>
    <xf numFmtId="164" fontId="13" fillId="0" borderId="3" xfId="1" applyNumberFormat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/>
    </xf>
    <xf numFmtId="1" fontId="13" fillId="0" borderId="2" xfId="1" applyNumberFormat="1" applyFont="1" applyBorder="1" applyAlignment="1">
      <alignment horizontal="center" vertical="center"/>
    </xf>
    <xf numFmtId="1" fontId="13" fillId="0" borderId="1" xfId="1" applyNumberFormat="1" applyFont="1" applyBorder="1"/>
    <xf numFmtId="1" fontId="13" fillId="0" borderId="3" xfId="1" applyNumberFormat="1" applyFont="1" applyBorder="1" applyAlignment="1">
      <alignment horizontal="center" vertical="center"/>
    </xf>
    <xf numFmtId="1" fontId="13" fillId="0" borderId="6" xfId="1" applyNumberFormat="1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164" fontId="13" fillId="2" borderId="1" xfId="1" applyNumberFormat="1" applyFont="1" applyFill="1" applyBorder="1" applyAlignment="1">
      <alignment horizontal="center" vertical="center"/>
    </xf>
    <xf numFmtId="1" fontId="13" fillId="2" borderId="1" xfId="1" applyNumberFormat="1" applyFont="1" applyFill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3" fillId="0" borderId="1" xfId="1" applyFont="1" applyBorder="1"/>
    <xf numFmtId="0" fontId="14" fillId="0" borderId="1" xfId="1" applyFont="1" applyFill="1" applyBorder="1" applyAlignment="1">
      <alignment horizontal="center" vertical="center"/>
    </xf>
    <xf numFmtId="0" fontId="15" fillId="0" borderId="38" xfId="1" applyFont="1" applyFill="1" applyBorder="1" applyAlignment="1">
      <alignment horizontal="left" vertical="center" wrapText="1"/>
    </xf>
    <xf numFmtId="0" fontId="13" fillId="0" borderId="17" xfId="1" applyFont="1" applyBorder="1" applyAlignment="1">
      <alignment horizontal="center" vertical="center"/>
    </xf>
    <xf numFmtId="164" fontId="13" fillId="0" borderId="26" xfId="1" applyNumberFormat="1" applyFont="1" applyBorder="1" applyAlignment="1">
      <alignment horizontal="center" vertical="center"/>
    </xf>
    <xf numFmtId="1" fontId="13" fillId="0" borderId="33" xfId="1" applyNumberFormat="1" applyFont="1" applyBorder="1" applyAlignment="1">
      <alignment horizontal="center" vertical="center"/>
    </xf>
    <xf numFmtId="0" fontId="14" fillId="0" borderId="26" xfId="1" applyFont="1" applyBorder="1" applyAlignment="1">
      <alignment horizontal="center" vertical="center"/>
    </xf>
    <xf numFmtId="164" fontId="13" fillId="0" borderId="44" xfId="1" applyNumberFormat="1" applyFont="1" applyBorder="1" applyAlignment="1">
      <alignment horizontal="center" vertical="center"/>
    </xf>
    <xf numFmtId="0" fontId="13" fillId="0" borderId="47" xfId="1" applyFont="1" applyBorder="1" applyAlignment="1">
      <alignment horizontal="center" vertical="center"/>
    </xf>
    <xf numFmtId="164" fontId="13" fillId="0" borderId="47" xfId="1" applyNumberFormat="1" applyFont="1" applyBorder="1" applyAlignment="1">
      <alignment horizontal="center" vertical="center"/>
    </xf>
    <xf numFmtId="0" fontId="13" fillId="0" borderId="27" xfId="1" applyFont="1" applyBorder="1" applyAlignment="1">
      <alignment horizontal="center" vertical="center"/>
    </xf>
    <xf numFmtId="1" fontId="13" fillId="0" borderId="47" xfId="1" applyNumberFormat="1" applyFont="1" applyBorder="1" applyAlignment="1">
      <alignment horizontal="center" vertical="center"/>
    </xf>
    <xf numFmtId="164" fontId="13" fillId="0" borderId="27" xfId="1" applyNumberFormat="1" applyFont="1" applyBorder="1" applyAlignment="1">
      <alignment horizontal="center" vertical="center"/>
    </xf>
    <xf numFmtId="1" fontId="13" fillId="0" borderId="22" xfId="1" applyNumberFormat="1" applyFont="1" applyBorder="1" applyAlignment="1">
      <alignment horizontal="center" vertical="center"/>
    </xf>
    <xf numFmtId="1" fontId="13" fillId="0" borderId="27" xfId="1" applyNumberFormat="1" applyFont="1" applyBorder="1" applyAlignment="1">
      <alignment horizontal="center" vertical="center"/>
    </xf>
    <xf numFmtId="0" fontId="14" fillId="0" borderId="27" xfId="1" applyFont="1" applyBorder="1" applyAlignment="1">
      <alignment horizontal="center" vertical="center"/>
    </xf>
    <xf numFmtId="0" fontId="13" fillId="0" borderId="38" xfId="1" applyFont="1" applyBorder="1" applyAlignment="1">
      <alignment horizontal="center" vertical="center"/>
    </xf>
    <xf numFmtId="1" fontId="13" fillId="0" borderId="4" xfId="1" applyNumberFormat="1" applyFont="1" applyBorder="1" applyAlignment="1">
      <alignment horizontal="center" vertical="center"/>
    </xf>
    <xf numFmtId="164" fontId="13" fillId="0" borderId="4" xfId="1" applyNumberFormat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3" fillId="0" borderId="21" xfId="1" applyFont="1" applyBorder="1" applyAlignment="1">
      <alignment horizontal="center" vertical="center"/>
    </xf>
    <xf numFmtId="0" fontId="13" fillId="0" borderId="22" xfId="1" applyFont="1" applyBorder="1" applyAlignment="1">
      <alignment horizontal="center" vertical="center"/>
    </xf>
    <xf numFmtId="0" fontId="13" fillId="0" borderId="22" xfId="1" applyFont="1" applyBorder="1"/>
    <xf numFmtId="164" fontId="13" fillId="0" borderId="21" xfId="1" applyNumberFormat="1" applyFont="1" applyBorder="1" applyAlignment="1">
      <alignment horizontal="center" vertical="center"/>
    </xf>
    <xf numFmtId="164" fontId="13" fillId="0" borderId="22" xfId="1" applyNumberFormat="1" applyFont="1" applyBorder="1" applyAlignment="1">
      <alignment horizontal="center" vertical="center"/>
    </xf>
    <xf numFmtId="0" fontId="14" fillId="0" borderId="22" xfId="1" applyFont="1" applyBorder="1" applyAlignment="1">
      <alignment horizontal="center" vertical="center"/>
    </xf>
    <xf numFmtId="0" fontId="13" fillId="0" borderId="16" xfId="1" applyFont="1" applyBorder="1" applyAlignment="1">
      <alignment horizontal="center" vertical="center"/>
    </xf>
    <xf numFmtId="0" fontId="15" fillId="0" borderId="43" xfId="1" applyFont="1" applyBorder="1" applyAlignment="1">
      <alignment horizontal="left" vertical="center" wrapText="1"/>
    </xf>
    <xf numFmtId="1" fontId="14" fillId="0" borderId="1" xfId="1" applyNumberFormat="1" applyFont="1" applyBorder="1" applyAlignment="1">
      <alignment horizontal="center" vertical="center"/>
    </xf>
    <xf numFmtId="0" fontId="13" fillId="2" borderId="3" xfId="1" applyFont="1" applyFill="1" applyBorder="1" applyAlignment="1">
      <alignment horizontal="center" vertical="center"/>
    </xf>
    <xf numFmtId="164" fontId="13" fillId="0" borderId="42" xfId="1" applyNumberFormat="1" applyFont="1" applyBorder="1" applyAlignment="1">
      <alignment horizontal="center" vertical="center"/>
    </xf>
    <xf numFmtId="164" fontId="13" fillId="0" borderId="16" xfId="1" applyNumberFormat="1" applyFont="1" applyBorder="1" applyAlignment="1">
      <alignment horizontal="center" vertical="center"/>
    </xf>
    <xf numFmtId="0" fontId="15" fillId="0" borderId="50" xfId="1" applyFont="1" applyBorder="1" applyAlignment="1">
      <alignment horizontal="left" vertical="center" wrapText="1"/>
    </xf>
    <xf numFmtId="1" fontId="14" fillId="0" borderId="27" xfId="1" applyNumberFormat="1" applyFont="1" applyBorder="1" applyAlignment="1">
      <alignment horizontal="center" vertical="center"/>
    </xf>
    <xf numFmtId="164" fontId="13" fillId="0" borderId="50" xfId="1" applyNumberFormat="1" applyFont="1" applyBorder="1" applyAlignment="1">
      <alignment horizontal="center" vertical="center"/>
    </xf>
    <xf numFmtId="1" fontId="17" fillId="0" borderId="24" xfId="1" applyNumberFormat="1" applyFont="1" applyBorder="1" applyAlignment="1">
      <alignment horizontal="center" vertical="center"/>
    </xf>
    <xf numFmtId="164" fontId="17" fillId="0" borderId="20" xfId="1" applyNumberFormat="1" applyFont="1" applyBorder="1" applyAlignment="1">
      <alignment horizontal="center" vertical="center"/>
    </xf>
    <xf numFmtId="1" fontId="13" fillId="0" borderId="5" xfId="1" applyNumberFormat="1" applyFont="1" applyBorder="1" applyAlignment="1">
      <alignment horizontal="center" vertical="center"/>
    </xf>
    <xf numFmtId="0" fontId="15" fillId="0" borderId="49" xfId="1" applyFont="1" applyBorder="1" applyAlignment="1">
      <alignment horizontal="left" vertical="center" wrapText="1"/>
    </xf>
    <xf numFmtId="0" fontId="13" fillId="0" borderId="0" xfId="1" applyFont="1"/>
    <xf numFmtId="1" fontId="14" fillId="0" borderId="26" xfId="1" applyNumberFormat="1" applyFont="1" applyBorder="1" applyAlignment="1">
      <alignment horizontal="center" vertical="center"/>
    </xf>
    <xf numFmtId="0" fontId="15" fillId="0" borderId="45" xfId="1" applyFont="1" applyBorder="1" applyAlignment="1">
      <alignment horizontal="left" vertical="center" wrapText="1"/>
    </xf>
    <xf numFmtId="0" fontId="13" fillId="0" borderId="8" xfId="1" applyFont="1" applyBorder="1" applyAlignment="1">
      <alignment horizontal="center" vertical="center"/>
    </xf>
    <xf numFmtId="1" fontId="13" fillId="0" borderId="18" xfId="1" applyNumberFormat="1" applyFont="1" applyFill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0" fontId="9" fillId="0" borderId="43" xfId="1" applyFont="1" applyBorder="1" applyAlignment="1">
      <alignment horizontal="left" vertical="center" wrapText="1"/>
    </xf>
    <xf numFmtId="0" fontId="3" fillId="0" borderId="23" xfId="1" applyFont="1" applyBorder="1" applyAlignment="1">
      <alignment horizontal="center" textRotation="90"/>
    </xf>
    <xf numFmtId="0" fontId="18" fillId="0" borderId="13" xfId="1" applyFont="1" applyBorder="1" applyAlignment="1">
      <alignment horizontal="center" vertical="center"/>
    </xf>
    <xf numFmtId="0" fontId="18" fillId="0" borderId="25" xfId="1" applyFont="1" applyBorder="1" applyAlignment="1">
      <alignment horizontal="center" vertical="center"/>
    </xf>
    <xf numFmtId="0" fontId="18" fillId="0" borderId="14" xfId="1" applyFont="1" applyBorder="1" applyAlignment="1">
      <alignment horizontal="center" vertical="center"/>
    </xf>
    <xf numFmtId="0" fontId="3" fillId="0" borderId="13" xfId="1" applyFont="1" applyBorder="1" applyAlignment="1">
      <alignment horizontal="right" vertical="center"/>
    </xf>
    <xf numFmtId="0" fontId="3" fillId="0" borderId="25" xfId="1" applyFont="1" applyBorder="1" applyAlignment="1">
      <alignment horizontal="right" vertical="center"/>
    </xf>
    <xf numFmtId="0" fontId="17" fillId="0" borderId="13" xfId="1" applyFont="1" applyBorder="1" applyAlignment="1">
      <alignment horizontal="right" vertical="center"/>
    </xf>
    <xf numFmtId="0" fontId="17" fillId="0" borderId="25" xfId="1" applyFont="1" applyBorder="1" applyAlignment="1">
      <alignment horizontal="right" vertical="center"/>
    </xf>
    <xf numFmtId="0" fontId="3" fillId="0" borderId="0" xfId="1" applyFont="1" applyBorder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17" fillId="0" borderId="14" xfId="1" applyFont="1" applyBorder="1" applyAlignment="1">
      <alignment horizontal="right" vertical="center"/>
    </xf>
    <xf numFmtId="0" fontId="3" fillId="0" borderId="10" xfId="1" applyFont="1" applyBorder="1" applyAlignment="1">
      <alignment horizontal="center" textRotation="90"/>
    </xf>
    <xf numFmtId="0" fontId="3" fillId="0" borderId="24" xfId="1" applyFont="1" applyBorder="1" applyAlignment="1">
      <alignment horizontal="center" textRotation="90"/>
    </xf>
    <xf numFmtId="164" fontId="7" fillId="0" borderId="13" xfId="1" applyNumberFormat="1" applyFont="1" applyBorder="1" applyAlignment="1">
      <alignment horizontal="center" vertical="center"/>
    </xf>
    <xf numFmtId="164" fontId="7" fillId="0" borderId="25" xfId="1" applyNumberFormat="1" applyFont="1" applyBorder="1" applyAlignment="1">
      <alignment horizontal="center" vertical="center"/>
    </xf>
    <xf numFmtId="164" fontId="7" fillId="0" borderId="14" xfId="1" applyNumberFormat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4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13" fillId="0" borderId="0" xfId="0" applyFont="1"/>
    <xf numFmtId="0" fontId="2" fillId="0" borderId="0" xfId="0" applyFont="1"/>
    <xf numFmtId="0" fontId="2" fillId="0" borderId="0" xfId="0" applyFont="1" applyAlignment="1"/>
    <xf numFmtId="0" fontId="0" fillId="0" borderId="0" xfId="0" applyAlignment="1"/>
    <xf numFmtId="0" fontId="3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0" xfId="0" applyFont="1"/>
    <xf numFmtId="0" fontId="20" fillId="0" borderId="0" xfId="0" applyFont="1"/>
    <xf numFmtId="0" fontId="13" fillId="0" borderId="1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textRotation="90"/>
    </xf>
    <xf numFmtId="0" fontId="17" fillId="0" borderId="10" xfId="0" applyFont="1" applyBorder="1" applyAlignment="1">
      <alignment horizontal="center" textRotation="90"/>
    </xf>
    <xf numFmtId="0" fontId="13" fillId="0" borderId="19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textRotation="90"/>
    </xf>
    <xf numFmtId="0" fontId="13" fillId="0" borderId="21" xfId="0" applyFont="1" applyBorder="1" applyAlignment="1">
      <alignment horizontal="center" textRotation="90"/>
    </xf>
    <xf numFmtId="0" fontId="13" fillId="0" borderId="22" xfId="0" applyFont="1" applyBorder="1" applyAlignment="1">
      <alignment horizontal="center" textRotation="90"/>
    </xf>
    <xf numFmtId="0" fontId="13" fillId="0" borderId="22" xfId="0" applyFont="1" applyFill="1" applyBorder="1" applyAlignment="1">
      <alignment horizontal="center" textRotation="90"/>
    </xf>
    <xf numFmtId="0" fontId="13" fillId="0" borderId="20" xfId="0" applyFont="1" applyBorder="1" applyAlignment="1">
      <alignment horizontal="center" textRotation="90"/>
    </xf>
    <xf numFmtId="0" fontId="17" fillId="0" borderId="23" xfId="0" applyFont="1" applyBorder="1" applyAlignment="1">
      <alignment horizontal="center" textRotation="90"/>
    </xf>
    <xf numFmtId="0" fontId="17" fillId="0" borderId="24" xfId="0" applyFont="1" applyBorder="1" applyAlignment="1">
      <alignment horizontal="center" textRotation="90"/>
    </xf>
    <xf numFmtId="0" fontId="2" fillId="0" borderId="0" xfId="0" applyFont="1" applyBorder="1"/>
    <xf numFmtId="164" fontId="18" fillId="0" borderId="13" xfId="0" applyNumberFormat="1" applyFont="1" applyBorder="1" applyAlignment="1">
      <alignment horizontal="center" vertical="center"/>
    </xf>
    <xf numFmtId="164" fontId="18" fillId="0" borderId="25" xfId="0" applyNumberFormat="1" applyFont="1" applyBorder="1" applyAlignment="1">
      <alignment horizontal="center" vertical="center"/>
    </xf>
    <xf numFmtId="164" fontId="18" fillId="0" borderId="14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7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1" fontId="13" fillId="0" borderId="6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4" fontId="13" fillId="0" borderId="43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1" fontId="17" fillId="0" borderId="30" xfId="0" applyNumberFormat="1" applyFont="1" applyBorder="1" applyAlignment="1">
      <alignment horizontal="center" vertical="center"/>
    </xf>
    <xf numFmtId="164" fontId="17" fillId="0" borderId="4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3" fillId="0" borderId="1" xfId="0" applyFont="1" applyBorder="1"/>
    <xf numFmtId="164" fontId="13" fillId="0" borderId="3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1" fontId="17" fillId="0" borderId="35" xfId="0" applyNumberFormat="1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/>
    </xf>
    <xf numFmtId="1" fontId="13" fillId="2" borderId="1" xfId="0" applyNumberFormat="1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38" xfId="0" applyFont="1" applyFill="1" applyBorder="1" applyAlignment="1">
      <alignment horizontal="left" vertical="center" wrapText="1"/>
    </xf>
    <xf numFmtId="0" fontId="13" fillId="0" borderId="48" xfId="0" applyFont="1" applyBorder="1" applyAlignment="1">
      <alignment horizontal="center" vertical="center"/>
    </xf>
    <xf numFmtId="164" fontId="13" fillId="0" borderId="47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164" fontId="13" fillId="0" borderId="27" xfId="0" applyNumberFormat="1" applyFont="1" applyBorder="1" applyAlignment="1">
      <alignment horizontal="center" vertical="center"/>
    </xf>
    <xf numFmtId="1" fontId="13" fillId="0" borderId="22" xfId="0" applyNumberFormat="1" applyFont="1" applyBorder="1" applyAlignment="1">
      <alignment horizontal="center" vertical="center"/>
    </xf>
    <xf numFmtId="1" fontId="13" fillId="0" borderId="27" xfId="0" applyNumberFormat="1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164" fontId="13" fillId="0" borderId="50" xfId="0" applyNumberFormat="1" applyFont="1" applyBorder="1" applyAlignment="1">
      <alignment horizontal="center" vertical="center"/>
    </xf>
    <xf numFmtId="1" fontId="17" fillId="0" borderId="24" xfId="0" applyNumberFormat="1" applyFont="1" applyBorder="1" applyAlignment="1">
      <alignment horizontal="center" vertical="center"/>
    </xf>
    <xf numFmtId="164" fontId="17" fillId="0" borderId="20" xfId="0" applyNumberFormat="1" applyFont="1" applyBorder="1" applyAlignment="1">
      <alignment horizontal="center" vertical="center"/>
    </xf>
    <xf numFmtId="0" fontId="11" fillId="0" borderId="0" xfId="0" applyFont="1"/>
    <xf numFmtId="0" fontId="17" fillId="0" borderId="13" xfId="0" applyFont="1" applyBorder="1" applyAlignment="1">
      <alignment horizontal="right" vertical="center"/>
    </xf>
    <xf numFmtId="0" fontId="17" fillId="0" borderId="25" xfId="0" applyFont="1" applyBorder="1" applyAlignment="1">
      <alignment horizontal="right" vertical="center"/>
    </xf>
    <xf numFmtId="0" fontId="17" fillId="0" borderId="14" xfId="0" applyFont="1" applyBorder="1" applyAlignment="1">
      <alignment horizontal="right" vertical="center"/>
    </xf>
    <xf numFmtId="1" fontId="13" fillId="0" borderId="4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2" fillId="0" borderId="0" xfId="0" applyFont="1" applyFill="1" applyBorder="1"/>
    <xf numFmtId="0" fontId="15" fillId="0" borderId="54" xfId="0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center" vertical="center"/>
    </xf>
    <xf numFmtId="1" fontId="13" fillId="0" borderId="18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164" fontId="13" fillId="0" borderId="41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38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164" fontId="13" fillId="0" borderId="26" xfId="0" applyNumberFormat="1" applyFont="1" applyBorder="1" applyAlignment="1">
      <alignment horizontal="center" vertical="center"/>
    </xf>
    <xf numFmtId="1" fontId="13" fillId="0" borderId="33" xfId="0" applyNumberFormat="1" applyFont="1" applyBorder="1" applyAlignment="1">
      <alignment horizontal="center" vertical="center"/>
    </xf>
    <xf numFmtId="1" fontId="13" fillId="0" borderId="26" xfId="0" applyNumberFormat="1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" fontId="14" fillId="0" borderId="27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6" xfId="0" applyFont="1" applyBorder="1" applyAlignment="1">
      <alignment horizontal="left" vertical="center" wrapText="1"/>
    </xf>
    <xf numFmtId="0" fontId="13" fillId="0" borderId="42" xfId="0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49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center" vertical="center"/>
    </xf>
    <xf numFmtId="164" fontId="13" fillId="0" borderId="44" xfId="0" applyNumberFormat="1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34" xfId="0" applyFont="1" applyBorder="1" applyAlignment="1">
      <alignment horizontal="left" vertical="center" wrapText="1"/>
    </xf>
    <xf numFmtId="1" fontId="13" fillId="0" borderId="2" xfId="0" applyNumberFormat="1" applyFont="1" applyBorder="1" applyAlignment="1">
      <alignment horizontal="center" vertical="center"/>
    </xf>
    <xf numFmtId="164" fontId="13" fillId="0" borderId="16" xfId="0" applyNumberFormat="1" applyFont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" fontId="13" fillId="2" borderId="2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3" fillId="0" borderId="27" xfId="0" applyFont="1" applyBorder="1"/>
    <xf numFmtId="0" fontId="14" fillId="0" borderId="27" xfId="0" applyFont="1" applyFill="1" applyBorder="1" applyAlignment="1">
      <alignment horizontal="center" vertical="center"/>
    </xf>
    <xf numFmtId="0" fontId="13" fillId="0" borderId="0" xfId="0" applyFont="1" applyAlignment="1">
      <alignment vertical="top"/>
    </xf>
    <xf numFmtId="1" fontId="13" fillId="0" borderId="0" xfId="0" applyNumberFormat="1" applyFont="1"/>
    <xf numFmtId="0" fontId="15" fillId="0" borderId="0" xfId="0" applyFont="1" applyAlignment="1">
      <alignment vertical="top"/>
    </xf>
    <xf numFmtId="0" fontId="2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Border="1"/>
    <xf numFmtId="1" fontId="14" fillId="2" borderId="1" xfId="0" applyNumberFormat="1" applyFont="1" applyFill="1" applyBorder="1" applyAlignment="1">
      <alignment horizontal="center" vertical="center"/>
    </xf>
    <xf numFmtId="164" fontId="13" fillId="2" borderId="16" xfId="0" applyNumberFormat="1" applyFont="1" applyFill="1" applyBorder="1" applyAlignment="1">
      <alignment horizontal="center" vertical="center"/>
    </xf>
    <xf numFmtId="0" fontId="13" fillId="2" borderId="1" xfId="0" applyFont="1" applyFill="1" applyBorder="1"/>
    <xf numFmtId="164" fontId="13" fillId="2" borderId="3" xfId="0" applyNumberFormat="1" applyFont="1" applyFill="1" applyBorder="1" applyAlignment="1">
      <alignment horizontal="center" vertical="center"/>
    </xf>
    <xf numFmtId="1" fontId="13" fillId="2" borderId="6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center" vertical="center"/>
    </xf>
    <xf numFmtId="1" fontId="13" fillId="2" borderId="3" xfId="0" applyNumberFormat="1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14" fillId="2" borderId="6" xfId="0" applyFont="1" applyFill="1" applyBorder="1" applyAlignment="1">
      <alignment horizontal="center" vertical="center"/>
    </xf>
    <xf numFmtId="0" fontId="13" fillId="2" borderId="48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164" fontId="13" fillId="2" borderId="27" xfId="0" applyNumberFormat="1" applyFont="1" applyFill="1" applyBorder="1" applyAlignment="1">
      <alignment horizontal="center" vertical="center"/>
    </xf>
    <xf numFmtId="1" fontId="13" fillId="2" borderId="22" xfId="0" applyNumberFormat="1" applyFont="1" applyFill="1" applyBorder="1" applyAlignment="1">
      <alignment horizontal="center" vertical="center"/>
    </xf>
    <xf numFmtId="1" fontId="13" fillId="2" borderId="27" xfId="0" applyNumberFormat="1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3" fillId="2" borderId="49" xfId="0" applyFont="1" applyFill="1" applyBorder="1" applyAlignment="1">
      <alignment horizontal="center" vertical="center"/>
    </xf>
    <xf numFmtId="1" fontId="17" fillId="0" borderId="4" xfId="0" applyNumberFormat="1" applyFont="1" applyBorder="1" applyAlignment="1">
      <alignment horizontal="center" vertical="center"/>
    </xf>
    <xf numFmtId="164" fontId="17" fillId="0" borderId="4" xfId="0" applyNumberFormat="1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1" fontId="13" fillId="0" borderId="48" xfId="0" applyNumberFormat="1" applyFont="1" applyBorder="1" applyAlignment="1">
      <alignment horizontal="center" vertical="center"/>
    </xf>
    <xf numFmtId="1" fontId="13" fillId="0" borderId="47" xfId="0" applyNumberFormat="1" applyFont="1" applyBorder="1" applyAlignment="1">
      <alignment horizontal="center" vertical="center"/>
    </xf>
    <xf numFmtId="164" fontId="13" fillId="0" borderId="49" xfId="0" applyNumberFormat="1" applyFont="1" applyBorder="1" applyAlignment="1">
      <alignment horizontal="center" vertical="center"/>
    </xf>
    <xf numFmtId="1" fontId="13" fillId="0" borderId="15" xfId="0" applyNumberFormat="1" applyFont="1" applyBorder="1" applyAlignment="1">
      <alignment horizontal="center" vertical="center"/>
    </xf>
    <xf numFmtId="1" fontId="13" fillId="0" borderId="18" xfId="0" applyNumberFormat="1" applyFont="1" applyFill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1" fontId="13" fillId="0" borderId="6" xfId="0" applyNumberFormat="1" applyFont="1" applyFill="1" applyBorder="1" applyAlignment="1">
      <alignment horizontal="center" vertical="center"/>
    </xf>
    <xf numFmtId="164" fontId="13" fillId="0" borderId="42" xfId="0" applyNumberFormat="1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1" fontId="0" fillId="0" borderId="0" xfId="0" applyNumberFormat="1"/>
    <xf numFmtId="0" fontId="9" fillId="0" borderId="0" xfId="0" applyFont="1" applyAlignment="1">
      <alignment vertical="top"/>
    </xf>
    <xf numFmtId="0" fontId="1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5" fillId="0" borderId="0" xfId="0" applyFont="1" applyBorder="1"/>
    <xf numFmtId="0" fontId="2" fillId="0" borderId="1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textRotation="90"/>
    </xf>
    <xf numFmtId="0" fontId="2" fillId="0" borderId="1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textRotation="90"/>
    </xf>
    <xf numFmtId="0" fontId="2" fillId="0" borderId="21" xfId="0" applyFont="1" applyBorder="1" applyAlignment="1">
      <alignment horizontal="center" textRotation="90"/>
    </xf>
    <xf numFmtId="0" fontId="2" fillId="0" borderId="22" xfId="0" applyFont="1" applyBorder="1" applyAlignment="1">
      <alignment horizontal="center" textRotation="90"/>
    </xf>
    <xf numFmtId="0" fontId="2" fillId="0" borderId="22" xfId="0" applyFont="1" applyFill="1" applyBorder="1" applyAlignment="1">
      <alignment horizontal="center" textRotation="90"/>
    </xf>
    <xf numFmtId="0" fontId="2" fillId="0" borderId="20" xfId="0" applyFont="1" applyBorder="1" applyAlignment="1">
      <alignment horizontal="center" textRotation="90"/>
    </xf>
    <xf numFmtId="0" fontId="3" fillId="0" borderId="23" xfId="0" applyFont="1" applyBorder="1" applyAlignment="1">
      <alignment horizontal="center" textRotation="90"/>
    </xf>
    <xf numFmtId="0" fontId="3" fillId="0" borderId="24" xfId="0" applyFont="1" applyBorder="1" applyAlignment="1">
      <alignment horizontal="center" textRotation="90"/>
    </xf>
    <xf numFmtId="0" fontId="2" fillId="0" borderId="0" xfId="0" applyFont="1" applyBorder="1" applyAlignment="1">
      <alignment horizontal="center"/>
    </xf>
    <xf numFmtId="164" fontId="7" fillId="0" borderId="13" xfId="0" applyNumberFormat="1" applyFont="1" applyBorder="1" applyAlignment="1">
      <alignment horizontal="center" vertical="center"/>
    </xf>
    <xf numFmtId="164" fontId="7" fillId="0" borderId="25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 wrapText="1"/>
    </xf>
    <xf numFmtId="1" fontId="2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2" fillId="0" borderId="43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2" fillId="0" borderId="1" xfId="0" applyFont="1" applyBorder="1"/>
    <xf numFmtId="0" fontId="9" fillId="0" borderId="8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164" fontId="9" fillId="0" borderId="6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1" fontId="3" fillId="0" borderId="4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5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 wrapText="1"/>
    </xf>
    <xf numFmtId="1" fontId="2" fillId="0" borderId="8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" fontId="2" fillId="0" borderId="42" xfId="0" applyNumberFormat="1" applyFont="1" applyBorder="1" applyAlignment="1">
      <alignment horizontal="center" vertical="center"/>
    </xf>
    <xf numFmtId="1" fontId="3" fillId="0" borderId="36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4" fontId="7" fillId="0" borderId="32" xfId="0" applyNumberFormat="1" applyFont="1" applyBorder="1" applyAlignment="1">
      <alignment horizontal="center" vertical="center"/>
    </xf>
    <xf numFmtId="164" fontId="7" fillId="0" borderId="56" xfId="0" applyNumberFormat="1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4" xfId="0" applyFont="1" applyBorder="1" applyAlignment="1">
      <alignment horizontal="left" vertical="center" wrapText="1"/>
    </xf>
    <xf numFmtId="1" fontId="2" fillId="0" borderId="15" xfId="0" applyNumberFormat="1" applyFont="1" applyBorder="1" applyAlignment="1">
      <alignment horizontal="center" vertical="center"/>
    </xf>
    <xf numFmtId="1" fontId="2" fillId="0" borderId="46" xfId="0" applyNumberFormat="1" applyFont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1" fontId="2" fillId="0" borderId="4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1" fontId="11" fillId="0" borderId="0" xfId="0" applyNumberFormat="1" applyFont="1"/>
  </cellXfs>
  <cellStyles count="3">
    <cellStyle name="Normalny" xfId="0" builtinId="0"/>
    <cellStyle name="Normalny 2" xfId="2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4</xdr:col>
      <xdr:colOff>0</xdr:colOff>
      <xdr:row>5</xdr:row>
      <xdr:rowOff>142875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0"/>
          <a:ext cx="36766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12876</xdr:colOff>
      <xdr:row>0</xdr:row>
      <xdr:rowOff>0</xdr:rowOff>
    </xdr:from>
    <xdr:to>
      <xdr:col>3</xdr:col>
      <xdr:colOff>707799</xdr:colOff>
      <xdr:row>5</xdr:row>
      <xdr:rowOff>117020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151" y="0"/>
          <a:ext cx="3676248" cy="955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24082</xdr:colOff>
      <xdr:row>0</xdr:row>
      <xdr:rowOff>0</xdr:rowOff>
    </xdr:from>
    <xdr:to>
      <xdr:col>3</xdr:col>
      <xdr:colOff>703877</xdr:colOff>
      <xdr:row>5</xdr:row>
      <xdr:rowOff>117020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357" y="0"/>
          <a:ext cx="3670645" cy="955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24082</xdr:colOff>
      <xdr:row>0</xdr:row>
      <xdr:rowOff>0</xdr:rowOff>
    </xdr:from>
    <xdr:to>
      <xdr:col>3</xdr:col>
      <xdr:colOff>703878</xdr:colOff>
      <xdr:row>5</xdr:row>
      <xdr:rowOff>145595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782" y="0"/>
          <a:ext cx="3670646" cy="955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86"/>
  <sheetViews>
    <sheetView workbookViewId="0">
      <selection activeCell="C17" sqref="C17:C18"/>
    </sheetView>
  </sheetViews>
  <sheetFormatPr defaultRowHeight="15" x14ac:dyDescent="0.25"/>
  <cols>
    <col min="2" max="2" width="13.85546875" bestFit="1" customWidth="1"/>
    <col min="3" max="3" width="35.28515625" bestFit="1" customWidth="1"/>
  </cols>
  <sheetData>
    <row r="2" spans="1:41" ht="15.75" x14ac:dyDescent="0.25">
      <c r="A2" s="149" t="s">
        <v>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</row>
    <row r="3" spans="1:41" ht="15.7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</row>
    <row r="5" spans="1:41" x14ac:dyDescent="0.25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x14ac:dyDescent="0.25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x14ac:dyDescent="0.25">
      <c r="A7" s="4" t="s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1" x14ac:dyDescent="0.25">
      <c r="A8" s="4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x14ac:dyDescent="0.25">
      <c r="A9" s="4" t="s">
        <v>6</v>
      </c>
      <c r="B9" s="4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1" spans="1:41" ht="15.75" thickBo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 ht="15.75" thickBot="1" x14ac:dyDescent="0.3">
      <c r="A12" s="156" t="s">
        <v>7</v>
      </c>
      <c r="B12" s="39"/>
      <c r="C12" s="158" t="s">
        <v>8</v>
      </c>
      <c r="D12" s="160" t="s">
        <v>9</v>
      </c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2"/>
      <c r="V12" s="160" t="s">
        <v>10</v>
      </c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2"/>
      <c r="AN12" s="1" t="s">
        <v>11</v>
      </c>
      <c r="AO12" s="151" t="s">
        <v>12</v>
      </c>
    </row>
    <row r="13" spans="1:41" ht="233.25" thickBot="1" x14ac:dyDescent="0.3">
      <c r="A13" s="157"/>
      <c r="B13" s="40" t="s">
        <v>13</v>
      </c>
      <c r="C13" s="159"/>
      <c r="D13" s="58" t="s">
        <v>14</v>
      </c>
      <c r="E13" s="59" t="s">
        <v>15</v>
      </c>
      <c r="F13" s="60" t="s">
        <v>16</v>
      </c>
      <c r="G13" s="60" t="s">
        <v>17</v>
      </c>
      <c r="H13" s="60" t="s">
        <v>18</v>
      </c>
      <c r="I13" s="60" t="s">
        <v>19</v>
      </c>
      <c r="J13" s="60" t="s">
        <v>20</v>
      </c>
      <c r="K13" s="60" t="s">
        <v>21</v>
      </c>
      <c r="L13" s="60" t="s">
        <v>22</v>
      </c>
      <c r="M13" s="60" t="s">
        <v>23</v>
      </c>
      <c r="N13" s="61" t="s">
        <v>24</v>
      </c>
      <c r="O13" s="60" t="s">
        <v>25</v>
      </c>
      <c r="P13" s="60" t="s">
        <v>26</v>
      </c>
      <c r="Q13" s="60" t="s">
        <v>27</v>
      </c>
      <c r="R13" s="60" t="s">
        <v>28</v>
      </c>
      <c r="S13" s="60" t="s">
        <v>29</v>
      </c>
      <c r="T13" s="60" t="s">
        <v>30</v>
      </c>
      <c r="U13" s="62" t="s">
        <v>31</v>
      </c>
      <c r="V13" s="7" t="s">
        <v>14</v>
      </c>
      <c r="W13" s="7" t="s">
        <v>15</v>
      </c>
      <c r="X13" s="7" t="s">
        <v>32</v>
      </c>
      <c r="Y13" s="7" t="s">
        <v>17</v>
      </c>
      <c r="Z13" s="7" t="s">
        <v>18</v>
      </c>
      <c r="AA13" s="7" t="s">
        <v>19</v>
      </c>
      <c r="AB13" s="7" t="s">
        <v>20</v>
      </c>
      <c r="AC13" s="7" t="s">
        <v>21</v>
      </c>
      <c r="AD13" s="8" t="s">
        <v>22</v>
      </c>
      <c r="AE13" s="8" t="s">
        <v>23</v>
      </c>
      <c r="AF13" s="18" t="s">
        <v>24</v>
      </c>
      <c r="AG13" s="8" t="s">
        <v>25</v>
      </c>
      <c r="AH13" s="8" t="s">
        <v>26</v>
      </c>
      <c r="AI13" s="8" t="s">
        <v>27</v>
      </c>
      <c r="AJ13" s="8" t="s">
        <v>28</v>
      </c>
      <c r="AK13" s="8" t="s">
        <v>29</v>
      </c>
      <c r="AL13" s="8" t="s">
        <v>30</v>
      </c>
      <c r="AM13" s="57" t="s">
        <v>31</v>
      </c>
      <c r="AN13" s="140"/>
      <c r="AO13" s="152"/>
    </row>
    <row r="14" spans="1:41" ht="15.75" thickBot="1" x14ac:dyDescent="0.3">
      <c r="A14" s="153" t="s">
        <v>33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5"/>
    </row>
    <row r="15" spans="1:41" x14ac:dyDescent="0.25">
      <c r="A15" s="68">
        <v>1</v>
      </c>
      <c r="B15" s="69" t="s">
        <v>34</v>
      </c>
      <c r="C15" s="64" t="s">
        <v>35</v>
      </c>
      <c r="D15" s="70">
        <v>15</v>
      </c>
      <c r="E15" s="44"/>
      <c r="F15" s="44"/>
      <c r="G15" s="44">
        <v>35</v>
      </c>
      <c r="H15" s="71"/>
      <c r="I15" s="71"/>
      <c r="J15" s="71"/>
      <c r="K15" s="71"/>
      <c r="L15" s="71"/>
      <c r="M15" s="71"/>
      <c r="N15" s="71"/>
      <c r="O15" s="71"/>
      <c r="P15" s="71"/>
      <c r="Q15" s="44"/>
      <c r="R15" s="72">
        <v>50</v>
      </c>
      <c r="S15" s="72">
        <v>50</v>
      </c>
      <c r="T15" s="73" t="s">
        <v>36</v>
      </c>
      <c r="U15" s="46">
        <v>2</v>
      </c>
      <c r="V15" s="47"/>
      <c r="W15" s="49"/>
      <c r="X15" s="44"/>
      <c r="Y15" s="49"/>
      <c r="Z15" s="49"/>
      <c r="AA15" s="49"/>
      <c r="AB15" s="49"/>
      <c r="AC15" s="49"/>
      <c r="AD15" s="50"/>
      <c r="AE15" s="50"/>
      <c r="AF15" s="50"/>
      <c r="AG15" s="50"/>
      <c r="AH15" s="50"/>
      <c r="AI15" s="44"/>
      <c r="AJ15" s="51"/>
      <c r="AK15" s="51"/>
      <c r="AL15" s="73"/>
      <c r="AM15" s="74"/>
      <c r="AN15" s="75">
        <v>50</v>
      </c>
      <c r="AO15" s="76">
        <v>2</v>
      </c>
    </row>
    <row r="16" spans="1:41" x14ac:dyDescent="0.25">
      <c r="A16" s="77">
        <v>2</v>
      </c>
      <c r="B16" s="69" t="s">
        <v>34</v>
      </c>
      <c r="C16" s="64" t="s">
        <v>37</v>
      </c>
      <c r="D16" s="78"/>
      <c r="E16" s="53"/>
      <c r="F16" s="53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3"/>
      <c r="R16" s="51"/>
      <c r="S16" s="54"/>
      <c r="T16" s="55"/>
      <c r="U16" s="79"/>
      <c r="V16" s="78">
        <v>15</v>
      </c>
      <c r="W16" s="53"/>
      <c r="X16" s="53"/>
      <c r="Y16" s="53">
        <v>30</v>
      </c>
      <c r="Z16" s="52"/>
      <c r="AA16" s="52"/>
      <c r="AB16" s="52"/>
      <c r="AC16" s="52"/>
      <c r="AD16" s="52"/>
      <c r="AE16" s="52"/>
      <c r="AF16" s="52"/>
      <c r="AG16" s="52"/>
      <c r="AH16" s="52"/>
      <c r="AI16" s="53"/>
      <c r="AJ16" s="51">
        <v>45</v>
      </c>
      <c r="AK16" s="51">
        <v>45</v>
      </c>
      <c r="AL16" s="55" t="s">
        <v>38</v>
      </c>
      <c r="AM16" s="80">
        <v>3</v>
      </c>
      <c r="AN16" s="75">
        <v>45</v>
      </c>
      <c r="AO16" s="76">
        <v>3</v>
      </c>
    </row>
    <row r="17" spans="1:41" x14ac:dyDescent="0.25">
      <c r="A17" s="77">
        <v>3</v>
      </c>
      <c r="B17" s="69" t="s">
        <v>34</v>
      </c>
      <c r="C17" s="26" t="s">
        <v>39</v>
      </c>
      <c r="D17" s="78"/>
      <c r="E17" s="53"/>
      <c r="F17" s="53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3"/>
      <c r="R17" s="51"/>
      <c r="S17" s="54"/>
      <c r="T17" s="55"/>
      <c r="U17" s="79"/>
      <c r="V17" s="78">
        <v>10</v>
      </c>
      <c r="W17" s="53"/>
      <c r="X17" s="53"/>
      <c r="Y17" s="53"/>
      <c r="Z17" s="52"/>
      <c r="AA17" s="52"/>
      <c r="AB17" s="52"/>
      <c r="AC17" s="52"/>
      <c r="AD17" s="52"/>
      <c r="AE17" s="52"/>
      <c r="AF17" s="52"/>
      <c r="AG17" s="52"/>
      <c r="AH17" s="52"/>
      <c r="AI17" s="54"/>
      <c r="AJ17" s="51">
        <v>10</v>
      </c>
      <c r="AK17" s="51">
        <v>10</v>
      </c>
      <c r="AL17" s="55" t="s">
        <v>36</v>
      </c>
      <c r="AM17" s="80">
        <v>1</v>
      </c>
      <c r="AN17" s="75">
        <v>10</v>
      </c>
      <c r="AO17" s="76">
        <v>1</v>
      </c>
    </row>
    <row r="18" spans="1:41" x14ac:dyDescent="0.25">
      <c r="A18" s="68">
        <v>4</v>
      </c>
      <c r="B18" s="69" t="s">
        <v>34</v>
      </c>
      <c r="C18" s="67" t="s">
        <v>40</v>
      </c>
      <c r="D18" s="78">
        <v>15</v>
      </c>
      <c r="E18" s="53">
        <v>10</v>
      </c>
      <c r="F18" s="53"/>
      <c r="G18" s="81"/>
      <c r="H18" s="81"/>
      <c r="I18" s="81"/>
      <c r="J18" s="81"/>
      <c r="K18" s="81"/>
      <c r="L18" s="52"/>
      <c r="M18" s="52"/>
      <c r="N18" s="52"/>
      <c r="O18" s="52"/>
      <c r="P18" s="52"/>
      <c r="Q18" s="54"/>
      <c r="R18" s="51">
        <v>25</v>
      </c>
      <c r="S18" s="51">
        <v>25</v>
      </c>
      <c r="T18" s="55" t="s">
        <v>36</v>
      </c>
      <c r="U18" s="80">
        <v>1</v>
      </c>
      <c r="V18" s="56"/>
      <c r="W18" s="81"/>
      <c r="X18" s="53"/>
      <c r="Y18" s="81"/>
      <c r="Z18" s="81"/>
      <c r="AA18" s="81"/>
      <c r="AB18" s="81"/>
      <c r="AC18" s="81"/>
      <c r="AD18" s="52"/>
      <c r="AE18" s="52"/>
      <c r="AF18" s="52"/>
      <c r="AG18" s="52"/>
      <c r="AH18" s="52"/>
      <c r="AI18" s="53"/>
      <c r="AJ18" s="51"/>
      <c r="AK18" s="54"/>
      <c r="AL18" s="55"/>
      <c r="AM18" s="82"/>
      <c r="AN18" s="75">
        <v>25</v>
      </c>
      <c r="AO18" s="76">
        <v>1</v>
      </c>
    </row>
    <row r="19" spans="1:41" x14ac:dyDescent="0.25">
      <c r="A19" s="77">
        <v>5</v>
      </c>
      <c r="B19" s="69" t="s">
        <v>34</v>
      </c>
      <c r="C19" s="67" t="s">
        <v>41</v>
      </c>
      <c r="D19" s="78">
        <v>15</v>
      </c>
      <c r="E19" s="53">
        <v>10</v>
      </c>
      <c r="F19" s="83"/>
      <c r="G19" s="53"/>
      <c r="H19" s="81"/>
      <c r="I19" s="81"/>
      <c r="J19" s="81"/>
      <c r="K19" s="81"/>
      <c r="L19" s="52"/>
      <c r="M19" s="52"/>
      <c r="N19" s="52"/>
      <c r="O19" s="52"/>
      <c r="P19" s="52"/>
      <c r="Q19" s="54"/>
      <c r="R19" s="51">
        <v>25</v>
      </c>
      <c r="S19" s="51">
        <v>25</v>
      </c>
      <c r="T19" s="55" t="s">
        <v>36</v>
      </c>
      <c r="U19" s="80">
        <v>1</v>
      </c>
      <c r="V19" s="56"/>
      <c r="W19" s="81"/>
      <c r="X19" s="53"/>
      <c r="Y19" s="81"/>
      <c r="Z19" s="81"/>
      <c r="AA19" s="81"/>
      <c r="AB19" s="81"/>
      <c r="AC19" s="81"/>
      <c r="AD19" s="52"/>
      <c r="AE19" s="52"/>
      <c r="AF19" s="52"/>
      <c r="AG19" s="52"/>
      <c r="AH19" s="52"/>
      <c r="AI19" s="53"/>
      <c r="AJ19" s="51"/>
      <c r="AK19" s="54"/>
      <c r="AL19" s="55"/>
      <c r="AM19" s="82"/>
      <c r="AN19" s="75">
        <v>25</v>
      </c>
      <c r="AO19" s="76">
        <v>1</v>
      </c>
    </row>
    <row r="20" spans="1:41" ht="24" x14ac:dyDescent="0.25">
      <c r="A20" s="77">
        <v>6</v>
      </c>
      <c r="B20" s="69" t="s">
        <v>34</v>
      </c>
      <c r="C20" s="67" t="s">
        <v>42</v>
      </c>
      <c r="D20" s="84">
        <v>20</v>
      </c>
      <c r="E20" s="54"/>
      <c r="F20" s="85"/>
      <c r="G20" s="86">
        <v>10</v>
      </c>
      <c r="H20" s="81"/>
      <c r="I20" s="81"/>
      <c r="J20" s="81"/>
      <c r="K20" s="81"/>
      <c r="L20" s="52"/>
      <c r="M20" s="52"/>
      <c r="N20" s="52"/>
      <c r="O20" s="52"/>
      <c r="P20" s="52"/>
      <c r="Q20" s="42"/>
      <c r="R20" s="87">
        <v>30</v>
      </c>
      <c r="S20" s="87">
        <v>30</v>
      </c>
      <c r="T20" s="88" t="s">
        <v>38</v>
      </c>
      <c r="U20" s="80">
        <v>2</v>
      </c>
      <c r="V20" s="89"/>
      <c r="W20" s="90"/>
      <c r="X20" s="90"/>
      <c r="Y20" s="90"/>
      <c r="Z20" s="91"/>
      <c r="AA20" s="91"/>
      <c r="AB20" s="91"/>
      <c r="AC20" s="91"/>
      <c r="AD20" s="91"/>
      <c r="AE20" s="91"/>
      <c r="AF20" s="91"/>
      <c r="AG20" s="91"/>
      <c r="AH20" s="91"/>
      <c r="AI20" s="92"/>
      <c r="AJ20" s="51"/>
      <c r="AK20" s="51"/>
      <c r="AL20" s="93"/>
      <c r="AM20" s="80"/>
      <c r="AN20" s="75">
        <v>30</v>
      </c>
      <c r="AO20" s="76">
        <v>2</v>
      </c>
    </row>
    <row r="21" spans="1:41" x14ac:dyDescent="0.25">
      <c r="A21" s="68">
        <v>7</v>
      </c>
      <c r="B21" s="69" t="s">
        <v>34</v>
      </c>
      <c r="C21" s="67" t="s">
        <v>43</v>
      </c>
      <c r="D21" s="78"/>
      <c r="E21" s="53"/>
      <c r="F21" s="94"/>
      <c r="G21" s="81"/>
      <c r="H21" s="81"/>
      <c r="I21" s="81"/>
      <c r="J21" s="81"/>
      <c r="K21" s="81"/>
      <c r="L21" s="52"/>
      <c r="M21" s="52"/>
      <c r="N21" s="52"/>
      <c r="O21" s="52"/>
      <c r="P21" s="52"/>
      <c r="Q21" s="53"/>
      <c r="R21" s="51"/>
      <c r="S21" s="51"/>
      <c r="T21" s="95"/>
      <c r="U21" s="79"/>
      <c r="V21" s="89">
        <v>20</v>
      </c>
      <c r="W21" s="90"/>
      <c r="X21" s="90"/>
      <c r="Y21" s="90">
        <v>20</v>
      </c>
      <c r="Z21" s="91"/>
      <c r="AA21" s="91"/>
      <c r="AB21" s="91"/>
      <c r="AC21" s="91"/>
      <c r="AD21" s="91"/>
      <c r="AE21" s="91"/>
      <c r="AF21" s="91"/>
      <c r="AG21" s="91"/>
      <c r="AH21" s="91"/>
      <c r="AI21" s="92"/>
      <c r="AJ21" s="51">
        <v>40</v>
      </c>
      <c r="AK21" s="51">
        <v>40</v>
      </c>
      <c r="AL21" s="93" t="s">
        <v>38</v>
      </c>
      <c r="AM21" s="80">
        <v>3</v>
      </c>
      <c r="AN21" s="75">
        <v>40</v>
      </c>
      <c r="AO21" s="76">
        <v>3</v>
      </c>
    </row>
    <row r="22" spans="1:41" x14ac:dyDescent="0.25">
      <c r="A22" s="68">
        <v>8</v>
      </c>
      <c r="B22" s="69" t="s">
        <v>34</v>
      </c>
      <c r="C22" s="67" t="s">
        <v>44</v>
      </c>
      <c r="D22" s="78">
        <v>15</v>
      </c>
      <c r="E22" s="53"/>
      <c r="F22" s="53"/>
      <c r="G22" s="53"/>
      <c r="H22" s="52"/>
      <c r="I22" s="52"/>
      <c r="J22" s="52"/>
      <c r="K22" s="52"/>
      <c r="L22" s="52"/>
      <c r="M22" s="52"/>
      <c r="N22" s="52"/>
      <c r="O22" s="52"/>
      <c r="P22" s="52"/>
      <c r="Q22" s="54"/>
      <c r="R22" s="51">
        <v>15</v>
      </c>
      <c r="S22" s="51">
        <v>15</v>
      </c>
      <c r="T22" s="55" t="s">
        <v>36</v>
      </c>
      <c r="U22" s="80">
        <v>2</v>
      </c>
      <c r="V22" s="56"/>
      <c r="W22" s="81"/>
      <c r="X22" s="53"/>
      <c r="Y22" s="81"/>
      <c r="Z22" s="81"/>
      <c r="AA22" s="81"/>
      <c r="AB22" s="81"/>
      <c r="AC22" s="81"/>
      <c r="AD22" s="52"/>
      <c r="AE22" s="52"/>
      <c r="AF22" s="52"/>
      <c r="AG22" s="52"/>
      <c r="AH22" s="52"/>
      <c r="AI22" s="53"/>
      <c r="AJ22" s="51"/>
      <c r="AK22" s="54"/>
      <c r="AL22" s="55"/>
      <c r="AM22" s="82"/>
      <c r="AN22" s="75">
        <v>15</v>
      </c>
      <c r="AO22" s="76">
        <v>2</v>
      </c>
    </row>
    <row r="23" spans="1:41" x14ac:dyDescent="0.25">
      <c r="A23" s="68">
        <v>9</v>
      </c>
      <c r="B23" s="69" t="s">
        <v>34</v>
      </c>
      <c r="C23" s="67" t="s">
        <v>45</v>
      </c>
      <c r="D23" s="89">
        <v>10</v>
      </c>
      <c r="E23" s="90"/>
      <c r="F23" s="90"/>
      <c r="G23" s="90"/>
      <c r="H23" s="90">
        <v>10</v>
      </c>
      <c r="I23" s="91"/>
      <c r="J23" s="91"/>
      <c r="K23" s="91"/>
      <c r="L23" s="91"/>
      <c r="M23" s="91"/>
      <c r="N23" s="91"/>
      <c r="O23" s="91"/>
      <c r="P23" s="91"/>
      <c r="Q23" s="92"/>
      <c r="R23" s="51">
        <v>20</v>
      </c>
      <c r="S23" s="51">
        <v>20</v>
      </c>
      <c r="T23" s="55" t="s">
        <v>36</v>
      </c>
      <c r="U23" s="80">
        <v>2</v>
      </c>
      <c r="V23" s="89"/>
      <c r="W23" s="90"/>
      <c r="X23" s="90"/>
      <c r="Y23" s="90"/>
      <c r="Z23" s="90"/>
      <c r="AA23" s="91"/>
      <c r="AB23" s="91"/>
      <c r="AC23" s="91"/>
      <c r="AD23" s="91"/>
      <c r="AE23" s="91"/>
      <c r="AF23" s="91"/>
      <c r="AG23" s="91"/>
      <c r="AH23" s="91"/>
      <c r="AI23" s="92"/>
      <c r="AJ23" s="51"/>
      <c r="AK23" s="51"/>
      <c r="AL23" s="55"/>
      <c r="AM23" s="80"/>
      <c r="AN23" s="75">
        <v>20</v>
      </c>
      <c r="AO23" s="76">
        <v>2</v>
      </c>
    </row>
    <row r="24" spans="1:41" ht="15.75" thickBot="1" x14ac:dyDescent="0.3">
      <c r="A24" s="68">
        <v>10</v>
      </c>
      <c r="B24" s="69" t="s">
        <v>34</v>
      </c>
      <c r="C24" s="96" t="s">
        <v>46</v>
      </c>
      <c r="D24" s="97"/>
      <c r="E24" s="43"/>
      <c r="F24" s="43"/>
      <c r="G24" s="43">
        <v>25</v>
      </c>
      <c r="H24" s="43"/>
      <c r="I24" s="98"/>
      <c r="J24" s="98"/>
      <c r="K24" s="98"/>
      <c r="L24" s="98"/>
      <c r="M24" s="98"/>
      <c r="N24" s="98"/>
      <c r="O24" s="98"/>
      <c r="P24" s="98"/>
      <c r="Q24" s="54"/>
      <c r="R24" s="99">
        <v>25</v>
      </c>
      <c r="S24" s="99">
        <v>25</v>
      </c>
      <c r="T24" s="100" t="s">
        <v>36</v>
      </c>
      <c r="U24" s="101">
        <v>1</v>
      </c>
      <c r="V24" s="102"/>
      <c r="W24" s="103"/>
      <c r="X24" s="104"/>
      <c r="Y24" s="103"/>
      <c r="Z24" s="105"/>
      <c r="AA24" s="103"/>
      <c r="AB24" s="103"/>
      <c r="AC24" s="103"/>
      <c r="AD24" s="106"/>
      <c r="AE24" s="106"/>
      <c r="AF24" s="106"/>
      <c r="AG24" s="106"/>
      <c r="AH24" s="106"/>
      <c r="AI24" s="104"/>
      <c r="AJ24" s="107"/>
      <c r="AK24" s="108"/>
      <c r="AL24" s="109"/>
      <c r="AM24" s="110"/>
      <c r="AN24" s="75">
        <v>25</v>
      </c>
      <c r="AO24" s="76">
        <v>1</v>
      </c>
    </row>
    <row r="25" spans="1:41" ht="15.75" thickBot="1" x14ac:dyDescent="0.3">
      <c r="A25" s="146" t="s">
        <v>47</v>
      </c>
      <c r="B25" s="147"/>
      <c r="C25" s="150"/>
      <c r="D25" s="111">
        <v>90</v>
      </c>
      <c r="E25" s="111">
        <v>20</v>
      </c>
      <c r="F25" s="111">
        <v>0</v>
      </c>
      <c r="G25" s="111">
        <v>70</v>
      </c>
      <c r="H25" s="111">
        <v>10</v>
      </c>
      <c r="I25" s="111">
        <v>0</v>
      </c>
      <c r="J25" s="111">
        <v>0</v>
      </c>
      <c r="K25" s="111">
        <v>0</v>
      </c>
      <c r="L25" s="111">
        <v>0</v>
      </c>
      <c r="M25" s="111">
        <v>0</v>
      </c>
      <c r="N25" s="111">
        <v>0</v>
      </c>
      <c r="O25" s="111">
        <v>0</v>
      </c>
      <c r="P25" s="111">
        <v>0</v>
      </c>
      <c r="Q25" s="111">
        <v>0</v>
      </c>
      <c r="R25" s="111">
        <v>190</v>
      </c>
      <c r="S25" s="111">
        <v>190</v>
      </c>
      <c r="T25" s="111"/>
      <c r="U25" s="112">
        <v>11</v>
      </c>
      <c r="V25" s="111">
        <v>45</v>
      </c>
      <c r="W25" s="111">
        <v>0</v>
      </c>
      <c r="X25" s="111">
        <v>0</v>
      </c>
      <c r="Y25" s="111">
        <v>50</v>
      </c>
      <c r="Z25" s="111">
        <v>0</v>
      </c>
      <c r="AA25" s="111">
        <v>0</v>
      </c>
      <c r="AB25" s="111">
        <v>0</v>
      </c>
      <c r="AC25" s="111">
        <v>0</v>
      </c>
      <c r="AD25" s="111">
        <v>0</v>
      </c>
      <c r="AE25" s="111">
        <v>0</v>
      </c>
      <c r="AF25" s="111">
        <v>0</v>
      </c>
      <c r="AG25" s="111">
        <v>0</v>
      </c>
      <c r="AH25" s="111">
        <v>0</v>
      </c>
      <c r="AI25" s="111">
        <v>0</v>
      </c>
      <c r="AJ25" s="111">
        <v>95</v>
      </c>
      <c r="AK25" s="111">
        <v>95</v>
      </c>
      <c r="AL25" s="111"/>
      <c r="AM25" s="112">
        <v>7</v>
      </c>
      <c r="AN25" s="111">
        <v>285</v>
      </c>
      <c r="AO25" s="112">
        <v>18</v>
      </c>
    </row>
    <row r="26" spans="1:41" ht="15.75" thickBot="1" x14ac:dyDescent="0.3">
      <c r="A26" s="141" t="s">
        <v>48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3"/>
    </row>
    <row r="27" spans="1:41" x14ac:dyDescent="0.25">
      <c r="A27" s="113">
        <v>11</v>
      </c>
      <c r="B27" s="69" t="s">
        <v>34</v>
      </c>
      <c r="C27" s="66" t="s">
        <v>49</v>
      </c>
      <c r="D27" s="70"/>
      <c r="E27" s="44"/>
      <c r="F27" s="44"/>
      <c r="G27" s="44"/>
      <c r="H27" s="44"/>
      <c r="I27" s="44"/>
      <c r="J27" s="44"/>
      <c r="K27" s="44"/>
      <c r="L27" s="44"/>
      <c r="M27" s="44">
        <v>30</v>
      </c>
      <c r="N27" s="44"/>
      <c r="O27" s="44"/>
      <c r="P27" s="44"/>
      <c r="Q27" s="44"/>
      <c r="R27" s="72">
        <v>30</v>
      </c>
      <c r="S27" s="72">
        <v>30</v>
      </c>
      <c r="T27" s="73" t="s">
        <v>36</v>
      </c>
      <c r="U27" s="46">
        <v>1</v>
      </c>
      <c r="V27" s="114"/>
      <c r="W27" s="115"/>
      <c r="X27" s="116"/>
      <c r="Y27" s="117"/>
      <c r="Z27" s="117"/>
      <c r="AA27" s="117"/>
      <c r="AB27" s="117"/>
      <c r="AC27" s="117"/>
      <c r="AD27" s="118"/>
      <c r="AE27" s="118"/>
      <c r="AF27" s="118"/>
      <c r="AG27" s="118"/>
      <c r="AH27" s="118"/>
      <c r="AI27" s="115"/>
      <c r="AJ27" s="107"/>
      <c r="AK27" s="107"/>
      <c r="AL27" s="119"/>
      <c r="AM27" s="120"/>
      <c r="AN27" s="75">
        <v>30</v>
      </c>
      <c r="AO27" s="76">
        <v>1</v>
      </c>
    </row>
    <row r="28" spans="1:41" x14ac:dyDescent="0.25">
      <c r="A28" s="77">
        <v>12</v>
      </c>
      <c r="B28" s="69" t="s">
        <v>34</v>
      </c>
      <c r="C28" s="121" t="s">
        <v>50</v>
      </c>
      <c r="D28" s="78"/>
      <c r="E28" s="53"/>
      <c r="F28" s="53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3"/>
      <c r="R28" s="51"/>
      <c r="S28" s="54"/>
      <c r="T28" s="55"/>
      <c r="U28" s="79"/>
      <c r="V28" s="56"/>
      <c r="W28" s="53"/>
      <c r="X28" s="53"/>
      <c r="Y28" s="53"/>
      <c r="Z28" s="53"/>
      <c r="AA28" s="53"/>
      <c r="AB28" s="53"/>
      <c r="AC28" s="53"/>
      <c r="AD28" s="53"/>
      <c r="AE28" s="53">
        <v>30</v>
      </c>
      <c r="AF28" s="53"/>
      <c r="AG28" s="53"/>
      <c r="AH28" s="53"/>
      <c r="AI28" s="53"/>
      <c r="AJ28" s="54">
        <v>30</v>
      </c>
      <c r="AK28" s="54">
        <v>30</v>
      </c>
      <c r="AL28" s="55" t="s">
        <v>36</v>
      </c>
      <c r="AM28" s="80">
        <v>1</v>
      </c>
      <c r="AN28" s="75">
        <v>30</v>
      </c>
      <c r="AO28" s="76">
        <v>1</v>
      </c>
    </row>
    <row r="29" spans="1:41" ht="24" x14ac:dyDescent="0.25">
      <c r="A29" s="68">
        <v>13</v>
      </c>
      <c r="B29" s="69" t="s">
        <v>34</v>
      </c>
      <c r="C29" s="121" t="s">
        <v>51</v>
      </c>
      <c r="D29" s="78">
        <v>10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1">
        <v>10</v>
      </c>
      <c r="S29" s="51">
        <v>10</v>
      </c>
      <c r="T29" s="122" t="s">
        <v>36</v>
      </c>
      <c r="U29" s="80">
        <v>1</v>
      </c>
      <c r="V29" s="56"/>
      <c r="W29" s="81"/>
      <c r="X29" s="53"/>
      <c r="Y29" s="81"/>
      <c r="Z29" s="81"/>
      <c r="AA29" s="81"/>
      <c r="AB29" s="81"/>
      <c r="AC29" s="81"/>
      <c r="AD29" s="52"/>
      <c r="AE29" s="52"/>
      <c r="AF29" s="52"/>
      <c r="AG29" s="52"/>
      <c r="AH29" s="52"/>
      <c r="AI29" s="53"/>
      <c r="AJ29" s="51"/>
      <c r="AK29" s="54"/>
      <c r="AL29" s="55"/>
      <c r="AM29" s="82"/>
      <c r="AN29" s="75">
        <v>10</v>
      </c>
      <c r="AO29" s="76">
        <v>1</v>
      </c>
    </row>
    <row r="30" spans="1:41" ht="24" x14ac:dyDescent="0.25">
      <c r="A30" s="77">
        <v>14</v>
      </c>
      <c r="B30" s="69" t="s">
        <v>34</v>
      </c>
      <c r="C30" s="121" t="s">
        <v>52</v>
      </c>
      <c r="D30" s="78"/>
      <c r="E30" s="53"/>
      <c r="F30" s="94"/>
      <c r="G30" s="81"/>
      <c r="H30" s="81"/>
      <c r="I30" s="81"/>
      <c r="J30" s="81"/>
      <c r="K30" s="81"/>
      <c r="L30" s="52"/>
      <c r="M30" s="52"/>
      <c r="N30" s="52"/>
      <c r="O30" s="52"/>
      <c r="P30" s="52"/>
      <c r="Q30" s="53"/>
      <c r="R30" s="51"/>
      <c r="S30" s="54"/>
      <c r="T30" s="95"/>
      <c r="U30" s="79"/>
      <c r="V30" s="123">
        <v>5</v>
      </c>
      <c r="W30" s="90"/>
      <c r="X30" s="90">
        <v>5</v>
      </c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51">
        <v>10</v>
      </c>
      <c r="AK30" s="51">
        <v>10</v>
      </c>
      <c r="AL30" s="122" t="s">
        <v>38</v>
      </c>
      <c r="AM30" s="80">
        <v>2</v>
      </c>
      <c r="AN30" s="75">
        <v>10</v>
      </c>
      <c r="AO30" s="76">
        <v>2</v>
      </c>
    </row>
    <row r="31" spans="1:41" x14ac:dyDescent="0.25">
      <c r="A31" s="68">
        <v>15</v>
      </c>
      <c r="B31" s="69" t="s">
        <v>34</v>
      </c>
      <c r="C31" s="121" t="s">
        <v>53</v>
      </c>
      <c r="D31" s="78">
        <v>10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1">
        <v>10</v>
      </c>
      <c r="S31" s="51">
        <v>10</v>
      </c>
      <c r="T31" s="122" t="s">
        <v>36</v>
      </c>
      <c r="U31" s="80">
        <v>1</v>
      </c>
      <c r="V31" s="56"/>
      <c r="W31" s="81"/>
      <c r="X31" s="53"/>
      <c r="Y31" s="81"/>
      <c r="Z31" s="81"/>
      <c r="AA31" s="81"/>
      <c r="AB31" s="81"/>
      <c r="AC31" s="81"/>
      <c r="AD31" s="52"/>
      <c r="AE31" s="52"/>
      <c r="AF31" s="52"/>
      <c r="AG31" s="52"/>
      <c r="AH31" s="52"/>
      <c r="AI31" s="53"/>
      <c r="AJ31" s="51"/>
      <c r="AK31" s="54"/>
      <c r="AL31" s="55"/>
      <c r="AM31" s="82"/>
      <c r="AN31" s="75">
        <v>10</v>
      </c>
      <c r="AO31" s="76">
        <v>1</v>
      </c>
    </row>
    <row r="32" spans="1:41" x14ac:dyDescent="0.25">
      <c r="A32" s="77">
        <v>16</v>
      </c>
      <c r="B32" s="69" t="s">
        <v>34</v>
      </c>
      <c r="C32" s="121" t="s">
        <v>54</v>
      </c>
      <c r="D32" s="78">
        <v>10</v>
      </c>
      <c r="E32" s="53"/>
      <c r="F32" s="53">
        <v>5</v>
      </c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1">
        <v>15</v>
      </c>
      <c r="S32" s="51">
        <v>15</v>
      </c>
      <c r="T32" s="122" t="s">
        <v>36</v>
      </c>
      <c r="U32" s="80">
        <v>1</v>
      </c>
      <c r="V32" s="56"/>
      <c r="W32" s="81"/>
      <c r="X32" s="53"/>
      <c r="Y32" s="81"/>
      <c r="Z32" s="81"/>
      <c r="AA32" s="81"/>
      <c r="AB32" s="81"/>
      <c r="AC32" s="81"/>
      <c r="AD32" s="52"/>
      <c r="AE32" s="52"/>
      <c r="AF32" s="52"/>
      <c r="AG32" s="52"/>
      <c r="AH32" s="52"/>
      <c r="AI32" s="53"/>
      <c r="AJ32" s="51"/>
      <c r="AK32" s="54"/>
      <c r="AL32" s="55"/>
      <c r="AM32" s="82"/>
      <c r="AN32" s="75">
        <v>15</v>
      </c>
      <c r="AO32" s="76">
        <v>1</v>
      </c>
    </row>
    <row r="33" spans="1:41" x14ac:dyDescent="0.25">
      <c r="A33" s="68">
        <v>17</v>
      </c>
      <c r="B33" s="69" t="s">
        <v>34</v>
      </c>
      <c r="C33" s="121" t="s">
        <v>55</v>
      </c>
      <c r="D33" s="78">
        <v>10</v>
      </c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1">
        <v>10</v>
      </c>
      <c r="S33" s="51">
        <v>10</v>
      </c>
      <c r="T33" s="122" t="s">
        <v>36</v>
      </c>
      <c r="U33" s="80">
        <v>1</v>
      </c>
      <c r="V33" s="56"/>
      <c r="W33" s="81"/>
      <c r="X33" s="53"/>
      <c r="Y33" s="81"/>
      <c r="Z33" s="86"/>
      <c r="AA33" s="81"/>
      <c r="AB33" s="81"/>
      <c r="AC33" s="81"/>
      <c r="AD33" s="52"/>
      <c r="AE33" s="52"/>
      <c r="AF33" s="52"/>
      <c r="AG33" s="52"/>
      <c r="AH33" s="52"/>
      <c r="AI33" s="53"/>
      <c r="AJ33" s="51"/>
      <c r="AK33" s="54"/>
      <c r="AL33" s="55"/>
      <c r="AM33" s="82"/>
      <c r="AN33" s="75">
        <v>10</v>
      </c>
      <c r="AO33" s="76">
        <v>1</v>
      </c>
    </row>
    <row r="34" spans="1:41" ht="24" x14ac:dyDescent="0.25">
      <c r="A34" s="77">
        <v>18</v>
      </c>
      <c r="B34" s="69" t="s">
        <v>34</v>
      </c>
      <c r="C34" s="139" t="s">
        <v>56</v>
      </c>
      <c r="D34" s="138">
        <v>5</v>
      </c>
      <c r="E34" s="53"/>
      <c r="F34" s="53">
        <v>5</v>
      </c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1">
        <v>10</v>
      </c>
      <c r="S34" s="51">
        <v>10</v>
      </c>
      <c r="T34" s="122" t="s">
        <v>36</v>
      </c>
      <c r="U34" s="80">
        <v>1</v>
      </c>
      <c r="V34" s="56"/>
      <c r="W34" s="53"/>
      <c r="X34" s="94"/>
      <c r="Y34" s="81"/>
      <c r="Z34" s="81"/>
      <c r="AA34" s="81"/>
      <c r="AB34" s="81"/>
      <c r="AC34" s="81"/>
      <c r="AD34" s="52"/>
      <c r="AE34" s="52"/>
      <c r="AF34" s="52"/>
      <c r="AG34" s="52"/>
      <c r="AH34" s="52"/>
      <c r="AI34" s="53"/>
      <c r="AJ34" s="51"/>
      <c r="AK34" s="54"/>
      <c r="AL34" s="55"/>
      <c r="AM34" s="82"/>
      <c r="AN34" s="75">
        <v>10</v>
      </c>
      <c r="AO34" s="76">
        <v>1</v>
      </c>
    </row>
    <row r="35" spans="1:41" ht="24" x14ac:dyDescent="0.25">
      <c r="A35" s="68">
        <v>19</v>
      </c>
      <c r="B35" s="69" t="s">
        <v>34</v>
      </c>
      <c r="C35" s="139" t="s">
        <v>57</v>
      </c>
      <c r="D35" s="78">
        <v>10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1">
        <v>10</v>
      </c>
      <c r="S35" s="51">
        <v>10</v>
      </c>
      <c r="T35" s="122" t="s">
        <v>36</v>
      </c>
      <c r="U35" s="80">
        <v>1</v>
      </c>
      <c r="V35" s="56"/>
      <c r="W35" s="81"/>
      <c r="X35" s="53"/>
      <c r="Y35" s="81"/>
      <c r="Z35" s="81"/>
      <c r="AA35" s="81"/>
      <c r="AB35" s="81"/>
      <c r="AC35" s="81"/>
      <c r="AD35" s="52"/>
      <c r="AE35" s="52"/>
      <c r="AF35" s="52"/>
      <c r="AG35" s="52"/>
      <c r="AH35" s="52"/>
      <c r="AI35" s="53"/>
      <c r="AJ35" s="51"/>
      <c r="AK35" s="54"/>
      <c r="AL35" s="55"/>
      <c r="AM35" s="82"/>
      <c r="AN35" s="75">
        <v>10</v>
      </c>
      <c r="AO35" s="76">
        <v>1</v>
      </c>
    </row>
    <row r="36" spans="1:41" x14ac:dyDescent="0.25">
      <c r="A36" s="77">
        <v>20</v>
      </c>
      <c r="B36" s="69" t="s">
        <v>34</v>
      </c>
      <c r="C36" s="139" t="s">
        <v>58</v>
      </c>
      <c r="D36" s="138">
        <v>5</v>
      </c>
      <c r="E36" s="53"/>
      <c r="F36" s="53">
        <v>5</v>
      </c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1">
        <v>10</v>
      </c>
      <c r="S36" s="51">
        <v>10</v>
      </c>
      <c r="T36" s="122" t="s">
        <v>36</v>
      </c>
      <c r="U36" s="80">
        <v>1</v>
      </c>
      <c r="V36" s="78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1"/>
      <c r="AK36" s="51"/>
      <c r="AL36" s="122"/>
      <c r="AM36" s="80"/>
      <c r="AN36" s="75">
        <v>10</v>
      </c>
      <c r="AO36" s="76">
        <v>1</v>
      </c>
    </row>
    <row r="37" spans="1:41" x14ac:dyDescent="0.25">
      <c r="A37" s="68">
        <v>21</v>
      </c>
      <c r="B37" s="69" t="s">
        <v>34</v>
      </c>
      <c r="C37" s="121" t="s">
        <v>59</v>
      </c>
      <c r="D37" s="78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>
        <v>30</v>
      </c>
      <c r="P37" s="53"/>
      <c r="Q37" s="53"/>
      <c r="R37" s="51">
        <v>30</v>
      </c>
      <c r="S37" s="51">
        <v>30</v>
      </c>
      <c r="T37" s="55" t="s">
        <v>60</v>
      </c>
      <c r="U37" s="124"/>
      <c r="V37" s="56"/>
      <c r="W37" s="81"/>
      <c r="X37" s="53"/>
      <c r="Y37" s="81"/>
      <c r="Z37" s="81"/>
      <c r="AA37" s="81"/>
      <c r="AB37" s="81"/>
      <c r="AC37" s="81"/>
      <c r="AD37" s="52"/>
      <c r="AE37" s="52"/>
      <c r="AF37" s="52"/>
      <c r="AG37" s="52"/>
      <c r="AH37" s="52"/>
      <c r="AI37" s="53"/>
      <c r="AJ37" s="51"/>
      <c r="AK37" s="54"/>
      <c r="AL37" s="55"/>
      <c r="AM37" s="82"/>
      <c r="AN37" s="75">
        <v>30</v>
      </c>
      <c r="AO37" s="76">
        <v>0</v>
      </c>
    </row>
    <row r="38" spans="1:41" x14ac:dyDescent="0.25">
      <c r="A38" s="77">
        <v>22</v>
      </c>
      <c r="B38" s="69" t="s">
        <v>34</v>
      </c>
      <c r="C38" s="121" t="s">
        <v>61</v>
      </c>
      <c r="D38" s="78"/>
      <c r="E38" s="53"/>
      <c r="F38" s="53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3"/>
      <c r="R38" s="51"/>
      <c r="S38" s="54"/>
      <c r="T38" s="93"/>
      <c r="U38" s="79"/>
      <c r="V38" s="56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>
        <v>30</v>
      </c>
      <c r="AH38" s="53"/>
      <c r="AI38" s="53"/>
      <c r="AJ38" s="51">
        <v>30</v>
      </c>
      <c r="AK38" s="51">
        <v>30</v>
      </c>
      <c r="AL38" s="55" t="s">
        <v>60</v>
      </c>
      <c r="AM38" s="125"/>
      <c r="AN38" s="75">
        <v>30</v>
      </c>
      <c r="AO38" s="76">
        <v>0</v>
      </c>
    </row>
    <row r="39" spans="1:41" ht="15.75" thickBot="1" x14ac:dyDescent="0.3">
      <c r="A39" s="68">
        <v>23</v>
      </c>
      <c r="B39" s="69" t="s">
        <v>34</v>
      </c>
      <c r="C39" s="126" t="s">
        <v>62</v>
      </c>
      <c r="D39" s="102">
        <v>10</v>
      </c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7">
        <v>10</v>
      </c>
      <c r="S39" s="107">
        <v>10</v>
      </c>
      <c r="T39" s="127" t="s">
        <v>36</v>
      </c>
      <c r="U39" s="128">
        <v>1</v>
      </c>
      <c r="V39" s="102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7"/>
      <c r="AK39" s="107"/>
      <c r="AL39" s="127"/>
      <c r="AM39" s="128"/>
      <c r="AN39" s="129">
        <v>10</v>
      </c>
      <c r="AO39" s="130">
        <v>1</v>
      </c>
    </row>
    <row r="40" spans="1:41" ht="15.75" thickBot="1" x14ac:dyDescent="0.3">
      <c r="A40" s="146" t="s">
        <v>47</v>
      </c>
      <c r="B40" s="147"/>
      <c r="C40" s="147"/>
      <c r="D40" s="111">
        <v>70</v>
      </c>
      <c r="E40" s="111">
        <v>0</v>
      </c>
      <c r="F40" s="111">
        <v>15</v>
      </c>
      <c r="G40" s="111">
        <v>0</v>
      </c>
      <c r="H40" s="111">
        <v>0</v>
      </c>
      <c r="I40" s="111">
        <v>0</v>
      </c>
      <c r="J40" s="111">
        <v>0</v>
      </c>
      <c r="K40" s="111">
        <v>0</v>
      </c>
      <c r="L40" s="111">
        <v>0</v>
      </c>
      <c r="M40" s="111">
        <v>30</v>
      </c>
      <c r="N40" s="111">
        <v>0</v>
      </c>
      <c r="O40" s="111">
        <v>30</v>
      </c>
      <c r="P40" s="111">
        <v>0</v>
      </c>
      <c r="Q40" s="111">
        <v>0</v>
      </c>
      <c r="R40" s="111">
        <v>145</v>
      </c>
      <c r="S40" s="111">
        <v>145</v>
      </c>
      <c r="T40" s="111"/>
      <c r="U40" s="112">
        <v>9</v>
      </c>
      <c r="V40" s="111">
        <v>5</v>
      </c>
      <c r="W40" s="111">
        <v>0</v>
      </c>
      <c r="X40" s="111">
        <v>5</v>
      </c>
      <c r="Y40" s="111">
        <v>0</v>
      </c>
      <c r="Z40" s="111">
        <v>0</v>
      </c>
      <c r="AA40" s="111">
        <v>0</v>
      </c>
      <c r="AB40" s="111">
        <v>0</v>
      </c>
      <c r="AC40" s="111">
        <v>0</v>
      </c>
      <c r="AD40" s="111">
        <v>0</v>
      </c>
      <c r="AE40" s="111">
        <v>30</v>
      </c>
      <c r="AF40" s="111">
        <v>0</v>
      </c>
      <c r="AG40" s="111">
        <v>30</v>
      </c>
      <c r="AH40" s="111">
        <v>0</v>
      </c>
      <c r="AI40" s="111">
        <v>0</v>
      </c>
      <c r="AJ40" s="111">
        <v>70</v>
      </c>
      <c r="AK40" s="111">
        <v>70</v>
      </c>
      <c r="AL40" s="111"/>
      <c r="AM40" s="112">
        <v>3</v>
      </c>
      <c r="AN40" s="111">
        <v>215</v>
      </c>
      <c r="AO40" s="112">
        <v>12</v>
      </c>
    </row>
    <row r="41" spans="1:41" ht="15.75" thickBot="1" x14ac:dyDescent="0.3">
      <c r="A41" s="141" t="s">
        <v>63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3"/>
    </row>
    <row r="42" spans="1:41" x14ac:dyDescent="0.25">
      <c r="A42" s="68">
        <v>24</v>
      </c>
      <c r="B42" s="69" t="s">
        <v>34</v>
      </c>
      <c r="C42" s="65" t="s">
        <v>64</v>
      </c>
      <c r="D42" s="70">
        <v>10</v>
      </c>
      <c r="E42" s="44"/>
      <c r="F42" s="44">
        <v>15</v>
      </c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>
        <v>25</v>
      </c>
      <c r="S42" s="44">
        <v>25</v>
      </c>
      <c r="T42" s="45" t="s">
        <v>36</v>
      </c>
      <c r="U42" s="46">
        <v>1</v>
      </c>
      <c r="V42" s="47"/>
      <c r="W42" s="49"/>
      <c r="X42" s="48"/>
      <c r="Y42" s="49"/>
      <c r="Z42" s="131"/>
      <c r="AA42" s="49"/>
      <c r="AB42" s="49"/>
      <c r="AC42" s="49"/>
      <c r="AD42" s="50"/>
      <c r="AE42" s="50"/>
      <c r="AF42" s="50"/>
      <c r="AG42" s="50"/>
      <c r="AH42" s="50"/>
      <c r="AI42" s="48"/>
      <c r="AJ42" s="51"/>
      <c r="AK42" s="51"/>
      <c r="AL42" s="93"/>
      <c r="AM42" s="120"/>
      <c r="AN42" s="75">
        <v>25</v>
      </c>
      <c r="AO42" s="76">
        <v>1</v>
      </c>
    </row>
    <row r="43" spans="1:41" x14ac:dyDescent="0.25">
      <c r="A43" s="77">
        <v>25</v>
      </c>
      <c r="B43" s="69" t="s">
        <v>34</v>
      </c>
      <c r="C43" s="65" t="s">
        <v>65</v>
      </c>
      <c r="D43" s="78"/>
      <c r="E43" s="53"/>
      <c r="F43" s="94"/>
      <c r="G43" s="81"/>
      <c r="H43" s="81"/>
      <c r="I43" s="81"/>
      <c r="J43" s="81"/>
      <c r="K43" s="81"/>
      <c r="L43" s="52"/>
      <c r="M43" s="52"/>
      <c r="N43" s="52"/>
      <c r="O43" s="52"/>
      <c r="P43" s="52"/>
      <c r="Q43" s="53"/>
      <c r="R43" s="51"/>
      <c r="S43" s="54"/>
      <c r="T43" s="95"/>
      <c r="U43" s="79"/>
      <c r="V43" s="56">
        <v>5</v>
      </c>
      <c r="W43" s="53"/>
      <c r="X43" s="53">
        <v>10</v>
      </c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>
        <v>15</v>
      </c>
      <c r="AK43" s="53">
        <v>15</v>
      </c>
      <c r="AL43" s="122" t="s">
        <v>36</v>
      </c>
      <c r="AM43" s="80">
        <v>1</v>
      </c>
      <c r="AN43" s="75">
        <v>15</v>
      </c>
      <c r="AO43" s="76">
        <v>1</v>
      </c>
    </row>
    <row r="44" spans="1:41" ht="24" x14ac:dyDescent="0.25">
      <c r="A44" s="68">
        <v>26</v>
      </c>
      <c r="B44" s="69" t="s">
        <v>34</v>
      </c>
      <c r="C44" s="63" t="s">
        <v>66</v>
      </c>
      <c r="D44" s="78">
        <v>10</v>
      </c>
      <c r="E44" s="53"/>
      <c r="F44" s="53">
        <v>15</v>
      </c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>
        <v>25</v>
      </c>
      <c r="S44" s="53">
        <v>25</v>
      </c>
      <c r="T44" s="122" t="s">
        <v>36</v>
      </c>
      <c r="U44" s="80">
        <v>1</v>
      </c>
      <c r="V44" s="56"/>
      <c r="W44" s="81"/>
      <c r="X44" s="53"/>
      <c r="Y44" s="81"/>
      <c r="Z44" s="81"/>
      <c r="AA44" s="81"/>
      <c r="AB44" s="81"/>
      <c r="AC44" s="81"/>
      <c r="AD44" s="52"/>
      <c r="AE44" s="52"/>
      <c r="AF44" s="52"/>
      <c r="AG44" s="52"/>
      <c r="AH44" s="52"/>
      <c r="AI44" s="53"/>
      <c r="AJ44" s="51"/>
      <c r="AK44" s="54"/>
      <c r="AL44" s="55"/>
      <c r="AM44" s="82"/>
      <c r="AN44" s="75">
        <v>25</v>
      </c>
      <c r="AO44" s="76">
        <v>1</v>
      </c>
    </row>
    <row r="45" spans="1:41" ht="24" x14ac:dyDescent="0.25">
      <c r="A45" s="77">
        <v>27</v>
      </c>
      <c r="B45" s="69" t="s">
        <v>34</v>
      </c>
      <c r="C45" s="63" t="s">
        <v>67</v>
      </c>
      <c r="D45" s="78"/>
      <c r="E45" s="53"/>
      <c r="F45" s="53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3"/>
      <c r="R45" s="51"/>
      <c r="S45" s="54"/>
      <c r="T45" s="93"/>
      <c r="U45" s="79"/>
      <c r="V45" s="56"/>
      <c r="W45" s="53"/>
      <c r="X45" s="53">
        <v>20</v>
      </c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>
        <v>20</v>
      </c>
      <c r="AK45" s="53">
        <v>20</v>
      </c>
      <c r="AL45" s="55" t="s">
        <v>38</v>
      </c>
      <c r="AM45" s="80">
        <v>2</v>
      </c>
      <c r="AN45" s="75">
        <v>20</v>
      </c>
      <c r="AO45" s="76">
        <v>2</v>
      </c>
    </row>
    <row r="46" spans="1:41" ht="24" x14ac:dyDescent="0.25">
      <c r="A46" s="68">
        <v>28</v>
      </c>
      <c r="B46" s="69" t="s">
        <v>34</v>
      </c>
      <c r="C46" s="63" t="s">
        <v>68</v>
      </c>
      <c r="D46" s="78"/>
      <c r="E46" s="53"/>
      <c r="F46" s="53"/>
      <c r="G46" s="52"/>
      <c r="H46" s="54"/>
      <c r="I46" s="52"/>
      <c r="J46" s="52"/>
      <c r="K46" s="52"/>
      <c r="L46" s="52"/>
      <c r="M46" s="52"/>
      <c r="N46" s="52"/>
      <c r="O46" s="52"/>
      <c r="P46" s="52"/>
      <c r="Q46" s="53"/>
      <c r="R46" s="51"/>
      <c r="S46" s="54"/>
      <c r="T46" s="55"/>
      <c r="U46" s="79"/>
      <c r="V46" s="56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>
        <v>25</v>
      </c>
      <c r="AH46" s="53"/>
      <c r="AI46" s="53"/>
      <c r="AJ46" s="53">
        <v>25</v>
      </c>
      <c r="AK46" s="53">
        <v>25</v>
      </c>
      <c r="AL46" s="122" t="s">
        <v>36</v>
      </c>
      <c r="AM46" s="80">
        <v>1</v>
      </c>
      <c r="AN46" s="75">
        <v>25</v>
      </c>
      <c r="AO46" s="76">
        <v>1</v>
      </c>
    </row>
    <row r="47" spans="1:41" x14ac:dyDescent="0.25">
      <c r="A47" s="77">
        <v>29</v>
      </c>
      <c r="B47" s="69" t="s">
        <v>34</v>
      </c>
      <c r="C47" s="65" t="s">
        <v>69</v>
      </c>
      <c r="D47" s="78"/>
      <c r="E47" s="53"/>
      <c r="F47" s="53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3"/>
      <c r="R47" s="51"/>
      <c r="S47" s="54"/>
      <c r="T47" s="55"/>
      <c r="U47" s="79"/>
      <c r="V47" s="56">
        <v>15</v>
      </c>
      <c r="W47" s="53"/>
      <c r="X47" s="53"/>
      <c r="Y47" s="53">
        <v>30</v>
      </c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>
        <v>45</v>
      </c>
      <c r="AK47" s="53">
        <v>45</v>
      </c>
      <c r="AL47" s="122" t="s">
        <v>36</v>
      </c>
      <c r="AM47" s="80">
        <v>3</v>
      </c>
      <c r="AN47" s="75">
        <v>45</v>
      </c>
      <c r="AO47" s="76">
        <v>3</v>
      </c>
    </row>
    <row r="48" spans="1:41" ht="24" x14ac:dyDescent="0.25">
      <c r="A48" s="68">
        <v>30</v>
      </c>
      <c r="B48" s="69" t="s">
        <v>34</v>
      </c>
      <c r="C48" s="65" t="s">
        <v>70</v>
      </c>
      <c r="D48" s="78">
        <v>10</v>
      </c>
      <c r="E48" s="53"/>
      <c r="F48" s="53"/>
      <c r="G48" s="53">
        <v>40</v>
      </c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>
        <v>50</v>
      </c>
      <c r="S48" s="53">
        <v>50</v>
      </c>
      <c r="T48" s="122" t="s">
        <v>36</v>
      </c>
      <c r="U48" s="80">
        <v>2</v>
      </c>
      <c r="V48" s="56"/>
      <c r="W48" s="81"/>
      <c r="X48" s="53"/>
      <c r="Y48" s="81"/>
      <c r="Z48" s="81"/>
      <c r="AA48" s="81"/>
      <c r="AB48" s="81"/>
      <c r="AC48" s="81"/>
      <c r="AD48" s="52"/>
      <c r="AE48" s="52"/>
      <c r="AF48" s="52"/>
      <c r="AG48" s="52"/>
      <c r="AH48" s="52"/>
      <c r="AI48" s="53"/>
      <c r="AJ48" s="51"/>
      <c r="AK48" s="54"/>
      <c r="AL48" s="55"/>
      <c r="AM48" s="82"/>
      <c r="AN48" s="75">
        <v>50</v>
      </c>
      <c r="AO48" s="76">
        <v>2</v>
      </c>
    </row>
    <row r="49" spans="1:41" ht="24" x14ac:dyDescent="0.25">
      <c r="A49" s="77">
        <v>31</v>
      </c>
      <c r="B49" s="69" t="s">
        <v>34</v>
      </c>
      <c r="C49" s="65" t="s">
        <v>71</v>
      </c>
      <c r="D49" s="78"/>
      <c r="E49" s="81"/>
      <c r="F49" s="53"/>
      <c r="G49" s="81"/>
      <c r="H49" s="81"/>
      <c r="I49" s="81"/>
      <c r="J49" s="81"/>
      <c r="K49" s="81"/>
      <c r="L49" s="52"/>
      <c r="M49" s="52"/>
      <c r="N49" s="52"/>
      <c r="O49" s="52"/>
      <c r="P49" s="52"/>
      <c r="Q49" s="53"/>
      <c r="R49" s="51"/>
      <c r="S49" s="54"/>
      <c r="T49" s="55"/>
      <c r="U49" s="79"/>
      <c r="V49" s="56">
        <v>10</v>
      </c>
      <c r="W49" s="53"/>
      <c r="X49" s="53"/>
      <c r="Y49" s="53">
        <v>20</v>
      </c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>
        <v>30</v>
      </c>
      <c r="AK49" s="53">
        <v>30</v>
      </c>
      <c r="AL49" s="122" t="s">
        <v>38</v>
      </c>
      <c r="AM49" s="80">
        <v>3</v>
      </c>
      <c r="AN49" s="75">
        <v>30</v>
      </c>
      <c r="AO49" s="76">
        <v>3</v>
      </c>
    </row>
    <row r="50" spans="1:41" x14ac:dyDescent="0.25">
      <c r="A50" s="68">
        <v>32</v>
      </c>
      <c r="B50" s="69" t="s">
        <v>34</v>
      </c>
      <c r="C50" s="65" t="s">
        <v>72</v>
      </c>
      <c r="D50" s="78"/>
      <c r="E50" s="53"/>
      <c r="F50" s="94"/>
      <c r="G50" s="81"/>
      <c r="H50" s="81"/>
      <c r="I50" s="81"/>
      <c r="J50" s="81"/>
      <c r="K50" s="81"/>
      <c r="L50" s="52"/>
      <c r="M50" s="52"/>
      <c r="N50" s="52"/>
      <c r="O50" s="52"/>
      <c r="P50" s="52"/>
      <c r="Q50" s="53"/>
      <c r="R50" s="51"/>
      <c r="S50" s="54"/>
      <c r="T50" s="95"/>
      <c r="U50" s="79"/>
      <c r="V50" s="56">
        <v>10</v>
      </c>
      <c r="W50" s="53"/>
      <c r="X50" s="41"/>
      <c r="Y50" s="41">
        <v>40</v>
      </c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53">
        <v>50</v>
      </c>
      <c r="AK50" s="53">
        <v>50</v>
      </c>
      <c r="AL50" s="122" t="s">
        <v>36</v>
      </c>
      <c r="AM50" s="80">
        <v>3</v>
      </c>
      <c r="AN50" s="75">
        <v>50</v>
      </c>
      <c r="AO50" s="76">
        <v>3</v>
      </c>
    </row>
    <row r="51" spans="1:41" x14ac:dyDescent="0.25">
      <c r="A51" s="77">
        <v>33</v>
      </c>
      <c r="B51" s="69" t="s">
        <v>34</v>
      </c>
      <c r="C51" s="65" t="s">
        <v>73</v>
      </c>
      <c r="D51" s="78">
        <v>5</v>
      </c>
      <c r="E51" s="53"/>
      <c r="F51" s="53">
        <v>10</v>
      </c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>
        <v>15</v>
      </c>
      <c r="S51" s="53">
        <v>15</v>
      </c>
      <c r="T51" s="122" t="s">
        <v>36</v>
      </c>
      <c r="U51" s="80">
        <v>1</v>
      </c>
      <c r="V51" s="56"/>
      <c r="W51" s="81"/>
      <c r="X51" s="53"/>
      <c r="Y51" s="81"/>
      <c r="Z51" s="81"/>
      <c r="AA51" s="81"/>
      <c r="AB51" s="81"/>
      <c r="AC51" s="81"/>
      <c r="AD51" s="52"/>
      <c r="AE51" s="52"/>
      <c r="AF51" s="52"/>
      <c r="AG51" s="52"/>
      <c r="AH51" s="52"/>
      <c r="AI51" s="53"/>
      <c r="AJ51" s="53"/>
      <c r="AK51" s="53"/>
      <c r="AL51" s="122"/>
      <c r="AM51" s="80"/>
      <c r="AN51" s="75">
        <v>15</v>
      </c>
      <c r="AO51" s="76">
        <v>1</v>
      </c>
    </row>
    <row r="52" spans="1:41" ht="15.75" thickBot="1" x14ac:dyDescent="0.3">
      <c r="A52" s="68">
        <v>34</v>
      </c>
      <c r="B52" s="69" t="s">
        <v>34</v>
      </c>
      <c r="C52" s="132" t="s">
        <v>74</v>
      </c>
      <c r="D52" s="97">
        <v>5</v>
      </c>
      <c r="E52" s="133"/>
      <c r="F52" s="43">
        <v>10</v>
      </c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>
        <v>15</v>
      </c>
      <c r="S52" s="43">
        <v>15</v>
      </c>
      <c r="T52" s="134" t="s">
        <v>36</v>
      </c>
      <c r="U52" s="101">
        <v>1</v>
      </c>
      <c r="V52" s="102"/>
      <c r="W52" s="103"/>
      <c r="X52" s="104"/>
      <c r="Y52" s="103"/>
      <c r="Z52" s="103"/>
      <c r="AA52" s="103"/>
      <c r="AB52" s="103"/>
      <c r="AC52" s="103"/>
      <c r="AD52" s="106"/>
      <c r="AE52" s="106"/>
      <c r="AF52" s="106"/>
      <c r="AG52" s="106"/>
      <c r="AH52" s="106"/>
      <c r="AI52" s="104"/>
      <c r="AJ52" s="53"/>
      <c r="AK52" s="53"/>
      <c r="AL52" s="122"/>
      <c r="AM52" s="80"/>
      <c r="AN52" s="129">
        <v>15</v>
      </c>
      <c r="AO52" s="76">
        <v>1</v>
      </c>
    </row>
    <row r="53" spans="1:41" ht="15.75" thickBot="1" x14ac:dyDescent="0.3">
      <c r="A53" s="146" t="s">
        <v>47</v>
      </c>
      <c r="B53" s="147"/>
      <c r="C53" s="147"/>
      <c r="D53" s="111">
        <v>40</v>
      </c>
      <c r="E53" s="111">
        <v>0</v>
      </c>
      <c r="F53" s="111">
        <v>50</v>
      </c>
      <c r="G53" s="111">
        <v>40</v>
      </c>
      <c r="H53" s="111">
        <v>0</v>
      </c>
      <c r="I53" s="111">
        <v>0</v>
      </c>
      <c r="J53" s="111">
        <v>0</v>
      </c>
      <c r="K53" s="111">
        <v>0</v>
      </c>
      <c r="L53" s="111">
        <v>0</v>
      </c>
      <c r="M53" s="111">
        <v>0</v>
      </c>
      <c r="N53" s="111">
        <v>0</v>
      </c>
      <c r="O53" s="111">
        <v>0</v>
      </c>
      <c r="P53" s="111">
        <v>0</v>
      </c>
      <c r="Q53" s="111">
        <v>0</v>
      </c>
      <c r="R53" s="111">
        <v>130</v>
      </c>
      <c r="S53" s="111">
        <v>130</v>
      </c>
      <c r="T53" s="111"/>
      <c r="U53" s="112">
        <v>6</v>
      </c>
      <c r="V53" s="111">
        <v>40</v>
      </c>
      <c r="W53" s="111">
        <v>0</v>
      </c>
      <c r="X53" s="111">
        <v>30</v>
      </c>
      <c r="Y53" s="111">
        <v>90</v>
      </c>
      <c r="Z53" s="111">
        <v>0</v>
      </c>
      <c r="AA53" s="111">
        <v>0</v>
      </c>
      <c r="AB53" s="111">
        <v>0</v>
      </c>
      <c r="AC53" s="111">
        <v>0</v>
      </c>
      <c r="AD53" s="111">
        <v>0</v>
      </c>
      <c r="AE53" s="111">
        <v>0</v>
      </c>
      <c r="AF53" s="111">
        <v>0</v>
      </c>
      <c r="AG53" s="111">
        <v>25</v>
      </c>
      <c r="AH53" s="111">
        <v>0</v>
      </c>
      <c r="AI53" s="111">
        <v>0</v>
      </c>
      <c r="AJ53" s="111">
        <v>185</v>
      </c>
      <c r="AK53" s="111">
        <v>185</v>
      </c>
      <c r="AL53" s="111"/>
      <c r="AM53" s="112">
        <v>13</v>
      </c>
      <c r="AN53" s="111">
        <v>315</v>
      </c>
      <c r="AO53" s="112">
        <v>19</v>
      </c>
    </row>
    <row r="54" spans="1:41" ht="15.75" thickBot="1" x14ac:dyDescent="0.3">
      <c r="A54" s="141" t="s">
        <v>75</v>
      </c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3"/>
    </row>
    <row r="55" spans="1:41" ht="24" x14ac:dyDescent="0.25">
      <c r="A55" s="68">
        <v>24</v>
      </c>
      <c r="B55" s="69" t="s">
        <v>34</v>
      </c>
      <c r="C55" s="66" t="s">
        <v>76</v>
      </c>
      <c r="D55" s="84"/>
      <c r="E55" s="53"/>
      <c r="F55" s="53"/>
      <c r="G55" s="54"/>
      <c r="H55" s="54"/>
      <c r="I55" s="54"/>
      <c r="J55" s="54"/>
      <c r="K55" s="54"/>
      <c r="L55" s="54"/>
      <c r="M55" s="54"/>
      <c r="N55" s="54"/>
      <c r="O55" s="53"/>
      <c r="P55" s="54"/>
      <c r="Q55" s="53"/>
      <c r="R55" s="54"/>
      <c r="S55" s="53"/>
      <c r="T55" s="122"/>
      <c r="U55" s="125"/>
      <c r="V55" s="84">
        <v>25</v>
      </c>
      <c r="W55" s="53"/>
      <c r="X55" s="53"/>
      <c r="Y55" s="54"/>
      <c r="Z55" s="54"/>
      <c r="AA55" s="54"/>
      <c r="AB55" s="54"/>
      <c r="AC55" s="54"/>
      <c r="AD55" s="54"/>
      <c r="AE55" s="54"/>
      <c r="AF55" s="54"/>
      <c r="AG55" s="53"/>
      <c r="AH55" s="54"/>
      <c r="AI55" s="53"/>
      <c r="AJ55" s="54">
        <v>25</v>
      </c>
      <c r="AK55" s="53">
        <v>25</v>
      </c>
      <c r="AL55" s="122" t="s">
        <v>36</v>
      </c>
      <c r="AM55" s="125">
        <v>2</v>
      </c>
      <c r="AN55" s="75">
        <v>25</v>
      </c>
      <c r="AO55" s="76">
        <v>2</v>
      </c>
    </row>
    <row r="56" spans="1:41" ht="15.75" thickBot="1" x14ac:dyDescent="0.3">
      <c r="A56" s="77">
        <v>25</v>
      </c>
      <c r="B56" s="69" t="s">
        <v>34</v>
      </c>
      <c r="C56" s="63" t="s">
        <v>77</v>
      </c>
      <c r="D56" s="84"/>
      <c r="E56" s="53"/>
      <c r="F56" s="53"/>
      <c r="G56" s="54"/>
      <c r="H56" s="54"/>
      <c r="I56" s="54"/>
      <c r="J56" s="54"/>
      <c r="K56" s="54"/>
      <c r="L56" s="54"/>
      <c r="M56" s="54"/>
      <c r="N56" s="54"/>
      <c r="O56" s="53"/>
      <c r="P56" s="54"/>
      <c r="Q56" s="53"/>
      <c r="R56" s="53"/>
      <c r="S56" s="53"/>
      <c r="T56" s="122"/>
      <c r="U56" s="125"/>
      <c r="V56" s="84">
        <v>15</v>
      </c>
      <c r="W56" s="53"/>
      <c r="X56" s="53"/>
      <c r="Y56" s="54"/>
      <c r="Z56" s="54"/>
      <c r="AA56" s="54"/>
      <c r="AB56" s="54"/>
      <c r="AC56" s="54"/>
      <c r="AD56" s="54"/>
      <c r="AE56" s="54"/>
      <c r="AF56" s="54"/>
      <c r="AG56" s="53"/>
      <c r="AH56" s="54"/>
      <c r="AI56" s="53"/>
      <c r="AJ56" s="53">
        <v>15</v>
      </c>
      <c r="AK56" s="53">
        <v>15</v>
      </c>
      <c r="AL56" s="122" t="s">
        <v>36</v>
      </c>
      <c r="AM56" s="125">
        <v>1</v>
      </c>
      <c r="AN56" s="75">
        <v>15</v>
      </c>
      <c r="AO56" s="76">
        <v>1</v>
      </c>
    </row>
    <row r="57" spans="1:41" ht="15.75" thickBot="1" x14ac:dyDescent="0.3">
      <c r="A57" s="146" t="s">
        <v>47</v>
      </c>
      <c r="B57" s="147"/>
      <c r="C57" s="147"/>
      <c r="D57" s="111">
        <v>0</v>
      </c>
      <c r="E57" s="111">
        <v>0</v>
      </c>
      <c r="F57" s="111">
        <v>0</v>
      </c>
      <c r="G57" s="111">
        <v>0</v>
      </c>
      <c r="H57" s="111">
        <v>0</v>
      </c>
      <c r="I57" s="111">
        <v>0</v>
      </c>
      <c r="J57" s="111">
        <v>0</v>
      </c>
      <c r="K57" s="111">
        <v>0</v>
      </c>
      <c r="L57" s="111">
        <v>0</v>
      </c>
      <c r="M57" s="111">
        <v>0</v>
      </c>
      <c r="N57" s="111">
        <v>0</v>
      </c>
      <c r="O57" s="111">
        <v>0</v>
      </c>
      <c r="P57" s="111">
        <v>0</v>
      </c>
      <c r="Q57" s="111">
        <v>0</v>
      </c>
      <c r="R57" s="111">
        <v>0</v>
      </c>
      <c r="S57" s="111">
        <v>0</v>
      </c>
      <c r="T57" s="111"/>
      <c r="U57" s="112">
        <v>0</v>
      </c>
      <c r="V57" s="111">
        <v>40</v>
      </c>
      <c r="W57" s="111">
        <v>0</v>
      </c>
      <c r="X57" s="111">
        <v>0</v>
      </c>
      <c r="Y57" s="111">
        <v>0</v>
      </c>
      <c r="Z57" s="111">
        <v>0</v>
      </c>
      <c r="AA57" s="111">
        <v>0</v>
      </c>
      <c r="AB57" s="111">
        <v>0</v>
      </c>
      <c r="AC57" s="111">
        <v>0</v>
      </c>
      <c r="AD57" s="111">
        <v>0</v>
      </c>
      <c r="AE57" s="111">
        <v>0</v>
      </c>
      <c r="AF57" s="111">
        <v>0</v>
      </c>
      <c r="AG57" s="111">
        <v>0</v>
      </c>
      <c r="AH57" s="111">
        <v>0</v>
      </c>
      <c r="AI57" s="111">
        <v>0</v>
      </c>
      <c r="AJ57" s="111">
        <v>40</v>
      </c>
      <c r="AK57" s="111">
        <v>40</v>
      </c>
      <c r="AL57" s="111"/>
      <c r="AM57" s="112">
        <v>3</v>
      </c>
      <c r="AN57" s="111">
        <v>40</v>
      </c>
      <c r="AO57" s="112">
        <v>3</v>
      </c>
    </row>
    <row r="58" spans="1:41" ht="15.75" thickBot="1" x14ac:dyDescent="0.3">
      <c r="A58" s="141" t="s">
        <v>78</v>
      </c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3"/>
    </row>
    <row r="59" spans="1:41" ht="15.75" thickBot="1" x14ac:dyDescent="0.3">
      <c r="A59" s="68">
        <v>37</v>
      </c>
      <c r="B59" s="69" t="s">
        <v>34</v>
      </c>
      <c r="C59" s="135" t="s">
        <v>79</v>
      </c>
      <c r="D59" s="136"/>
      <c r="E59" s="48"/>
      <c r="F59" s="48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48"/>
      <c r="R59" s="51"/>
      <c r="S59" s="51"/>
      <c r="T59" s="93"/>
      <c r="U59" s="79"/>
      <c r="V59" s="84"/>
      <c r="W59" s="86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>
        <v>150</v>
      </c>
      <c r="AI59" s="54"/>
      <c r="AJ59" s="51">
        <v>0</v>
      </c>
      <c r="AK59" s="51">
        <v>150</v>
      </c>
      <c r="AL59" s="122" t="s">
        <v>60</v>
      </c>
      <c r="AM59" s="125">
        <v>5</v>
      </c>
      <c r="AN59" s="75">
        <v>150</v>
      </c>
      <c r="AO59" s="76">
        <v>5</v>
      </c>
    </row>
    <row r="60" spans="1:41" ht="15.75" thickBot="1" x14ac:dyDescent="0.3">
      <c r="A60" s="146" t="s">
        <v>47</v>
      </c>
      <c r="B60" s="147"/>
      <c r="C60" s="147"/>
      <c r="D60" s="111">
        <v>0</v>
      </c>
      <c r="E60" s="111">
        <v>0</v>
      </c>
      <c r="F60" s="111">
        <v>0</v>
      </c>
      <c r="G60" s="111">
        <v>0</v>
      </c>
      <c r="H60" s="111">
        <v>0</v>
      </c>
      <c r="I60" s="111">
        <v>0</v>
      </c>
      <c r="J60" s="111">
        <v>0</v>
      </c>
      <c r="K60" s="111">
        <v>0</v>
      </c>
      <c r="L60" s="111">
        <v>0</v>
      </c>
      <c r="M60" s="111">
        <v>0</v>
      </c>
      <c r="N60" s="111">
        <v>0</v>
      </c>
      <c r="O60" s="111">
        <v>0</v>
      </c>
      <c r="P60" s="111">
        <v>0</v>
      </c>
      <c r="Q60" s="111">
        <v>0</v>
      </c>
      <c r="R60" s="111">
        <v>0</v>
      </c>
      <c r="S60" s="111">
        <v>0</v>
      </c>
      <c r="T60" s="111"/>
      <c r="U60" s="112">
        <v>0</v>
      </c>
      <c r="V60" s="111">
        <v>0</v>
      </c>
      <c r="W60" s="111">
        <v>0</v>
      </c>
      <c r="X60" s="111">
        <v>0</v>
      </c>
      <c r="Y60" s="111">
        <v>0</v>
      </c>
      <c r="Z60" s="111">
        <v>0</v>
      </c>
      <c r="AA60" s="111">
        <v>0</v>
      </c>
      <c r="AB60" s="111">
        <v>0</v>
      </c>
      <c r="AC60" s="111">
        <v>0</v>
      </c>
      <c r="AD60" s="111">
        <v>0</v>
      </c>
      <c r="AE60" s="111">
        <v>0</v>
      </c>
      <c r="AF60" s="111">
        <v>0</v>
      </c>
      <c r="AG60" s="111">
        <v>0</v>
      </c>
      <c r="AH60" s="111">
        <v>150</v>
      </c>
      <c r="AI60" s="111">
        <v>0</v>
      </c>
      <c r="AJ60" s="111">
        <v>0</v>
      </c>
      <c r="AK60" s="111">
        <v>150</v>
      </c>
      <c r="AL60" s="111"/>
      <c r="AM60" s="112">
        <v>5</v>
      </c>
      <c r="AN60" s="111">
        <v>150</v>
      </c>
      <c r="AO60" s="112">
        <v>5</v>
      </c>
    </row>
    <row r="61" spans="1:41" ht="15.75" thickBot="1" x14ac:dyDescent="0.3">
      <c r="A61" s="141" t="s">
        <v>80</v>
      </c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3"/>
    </row>
    <row r="62" spans="1:41" x14ac:dyDescent="0.25">
      <c r="A62" s="68">
        <v>38</v>
      </c>
      <c r="B62" s="69" t="s">
        <v>34</v>
      </c>
      <c r="C62" s="63" t="s">
        <v>81</v>
      </c>
      <c r="D62" s="84">
        <v>15</v>
      </c>
      <c r="E62" s="53"/>
      <c r="F62" s="53">
        <v>15</v>
      </c>
      <c r="G62" s="54"/>
      <c r="H62" s="72"/>
      <c r="I62" s="137"/>
      <c r="J62" s="72"/>
      <c r="K62" s="72"/>
      <c r="L62" s="72"/>
      <c r="M62" s="72"/>
      <c r="N62" s="72"/>
      <c r="O62" s="72"/>
      <c r="P62" s="72"/>
      <c r="Q62" s="72"/>
      <c r="R62" s="41">
        <v>30</v>
      </c>
      <c r="S62" s="53">
        <v>30</v>
      </c>
      <c r="T62" s="122" t="s">
        <v>36</v>
      </c>
      <c r="U62" s="80">
        <v>1</v>
      </c>
      <c r="V62" s="84"/>
      <c r="W62" s="53"/>
      <c r="X62" s="53"/>
      <c r="Y62" s="54"/>
      <c r="Z62" s="72"/>
      <c r="AA62" s="137"/>
      <c r="AB62" s="72"/>
      <c r="AC62" s="72"/>
      <c r="AD62" s="72"/>
      <c r="AE62" s="72"/>
      <c r="AF62" s="72"/>
      <c r="AG62" s="72"/>
      <c r="AH62" s="72"/>
      <c r="AI62" s="72"/>
      <c r="AJ62" s="72"/>
      <c r="AK62" s="53"/>
      <c r="AL62" s="122"/>
      <c r="AM62" s="80"/>
      <c r="AN62" s="75">
        <v>30</v>
      </c>
      <c r="AO62" s="76">
        <v>1</v>
      </c>
    </row>
    <row r="63" spans="1:41" x14ac:dyDescent="0.25">
      <c r="A63" s="68">
        <v>39</v>
      </c>
      <c r="B63" s="69" t="s">
        <v>82</v>
      </c>
      <c r="C63" s="65" t="s">
        <v>83</v>
      </c>
      <c r="D63" s="78"/>
      <c r="E63" s="53"/>
      <c r="F63" s="53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3"/>
      <c r="R63" s="87"/>
      <c r="S63" s="54"/>
      <c r="T63" s="93"/>
      <c r="U63" s="79"/>
      <c r="V63" s="86">
        <v>15</v>
      </c>
      <c r="W63" s="131"/>
      <c r="X63" s="87"/>
      <c r="Y63" s="51"/>
      <c r="Z63" s="51"/>
      <c r="AA63" s="87"/>
      <c r="AB63" s="51"/>
      <c r="AC63" s="51"/>
      <c r="AD63" s="51"/>
      <c r="AE63" s="51"/>
      <c r="AF63" s="51"/>
      <c r="AG63" s="51"/>
      <c r="AH63" s="51"/>
      <c r="AI63" s="51"/>
      <c r="AJ63" s="54">
        <v>15</v>
      </c>
      <c r="AK63" s="53">
        <v>15</v>
      </c>
      <c r="AL63" s="122" t="s">
        <v>36</v>
      </c>
      <c r="AM63" s="125">
        <v>1</v>
      </c>
      <c r="AN63" s="75">
        <v>15</v>
      </c>
      <c r="AO63" s="76">
        <v>1</v>
      </c>
    </row>
    <row r="64" spans="1:41" ht="15.75" thickBot="1" x14ac:dyDescent="0.3">
      <c r="A64" s="16">
        <v>40</v>
      </c>
      <c r="B64" s="23" t="s">
        <v>82</v>
      </c>
      <c r="C64" s="25" t="s">
        <v>84</v>
      </c>
      <c r="D64" s="14"/>
      <c r="E64" s="28"/>
      <c r="F64" s="28"/>
      <c r="G64" s="9"/>
      <c r="H64" s="6"/>
      <c r="I64" s="9"/>
      <c r="J64" s="9"/>
      <c r="K64" s="9"/>
      <c r="L64" s="9"/>
      <c r="M64" s="9"/>
      <c r="N64" s="9"/>
      <c r="O64" s="9"/>
      <c r="P64" s="9"/>
      <c r="Q64" s="28"/>
      <c r="R64" s="19"/>
      <c r="S64" s="6"/>
      <c r="T64" s="15"/>
      <c r="U64" s="32"/>
      <c r="V64" s="27">
        <v>15</v>
      </c>
      <c r="W64" s="10"/>
      <c r="X64" s="28"/>
      <c r="Y64" s="10"/>
      <c r="Z64" s="11"/>
      <c r="AA64" s="10"/>
      <c r="AB64" s="10"/>
      <c r="AC64" s="10"/>
      <c r="AD64" s="9"/>
      <c r="AE64" s="9"/>
      <c r="AF64" s="9"/>
      <c r="AG64" s="9"/>
      <c r="AH64" s="9"/>
      <c r="AI64" s="28"/>
      <c r="AJ64" s="6">
        <v>15</v>
      </c>
      <c r="AK64" s="28">
        <v>15</v>
      </c>
      <c r="AL64" s="17" t="s">
        <v>36</v>
      </c>
      <c r="AM64" s="24">
        <v>1</v>
      </c>
      <c r="AN64" s="29">
        <v>15</v>
      </c>
      <c r="AO64" s="35">
        <v>1</v>
      </c>
    </row>
    <row r="65" spans="1:41" ht="15.75" thickBot="1" x14ac:dyDescent="0.3">
      <c r="A65" s="144" t="s">
        <v>47</v>
      </c>
      <c r="B65" s="145"/>
      <c r="C65" s="145"/>
      <c r="D65" s="12">
        <v>15</v>
      </c>
      <c r="E65" s="12">
        <v>0</v>
      </c>
      <c r="F65" s="12">
        <v>15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37">
        <v>30</v>
      </c>
      <c r="S65" s="12">
        <v>30</v>
      </c>
      <c r="T65" s="12"/>
      <c r="U65" s="34">
        <v>1</v>
      </c>
      <c r="V65" s="12">
        <v>30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">
        <v>0</v>
      </c>
      <c r="AG65" s="12">
        <v>0</v>
      </c>
      <c r="AH65" s="12">
        <v>0</v>
      </c>
      <c r="AI65" s="12">
        <v>0</v>
      </c>
      <c r="AJ65" s="12">
        <v>30</v>
      </c>
      <c r="AK65" s="12">
        <v>30</v>
      </c>
      <c r="AL65" s="12"/>
      <c r="AM65" s="34">
        <v>2</v>
      </c>
      <c r="AN65" s="37">
        <v>60</v>
      </c>
      <c r="AO65" s="34">
        <v>3</v>
      </c>
    </row>
    <row r="66" spans="1:41" ht="15.75" thickBot="1" x14ac:dyDescent="0.3">
      <c r="A66" s="144" t="s">
        <v>47</v>
      </c>
      <c r="B66" s="145"/>
      <c r="C66" s="145"/>
      <c r="D66" s="12">
        <v>215</v>
      </c>
      <c r="E66" s="12">
        <v>20</v>
      </c>
      <c r="F66" s="12">
        <v>80</v>
      </c>
      <c r="G66" s="12">
        <v>110</v>
      </c>
      <c r="H66" s="12">
        <v>10</v>
      </c>
      <c r="I66" s="12">
        <v>0</v>
      </c>
      <c r="J66" s="12">
        <v>0</v>
      </c>
      <c r="K66" s="12">
        <v>0</v>
      </c>
      <c r="L66" s="12">
        <v>0</v>
      </c>
      <c r="M66" s="12">
        <v>30</v>
      </c>
      <c r="N66" s="12">
        <v>0</v>
      </c>
      <c r="O66" s="12">
        <v>30</v>
      </c>
      <c r="P66" s="12">
        <v>0</v>
      </c>
      <c r="Q66" s="12">
        <v>0</v>
      </c>
      <c r="R66" s="12">
        <v>495</v>
      </c>
      <c r="S66" s="12">
        <v>495</v>
      </c>
      <c r="T66" s="12"/>
      <c r="U66" s="34">
        <v>27</v>
      </c>
      <c r="V66" s="12">
        <v>160</v>
      </c>
      <c r="W66" s="12">
        <v>0</v>
      </c>
      <c r="X66" s="12">
        <v>35</v>
      </c>
      <c r="Y66" s="12">
        <v>140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30</v>
      </c>
      <c r="AF66" s="12">
        <v>0</v>
      </c>
      <c r="AG66" s="12">
        <v>55</v>
      </c>
      <c r="AH66" s="12">
        <v>150</v>
      </c>
      <c r="AI66" s="12">
        <v>0</v>
      </c>
      <c r="AJ66" s="12">
        <v>420</v>
      </c>
      <c r="AK66" s="12">
        <v>570</v>
      </c>
      <c r="AL66" s="34"/>
      <c r="AM66" s="34">
        <v>33</v>
      </c>
      <c r="AN66" s="12">
        <v>1065</v>
      </c>
      <c r="AO66" s="34">
        <v>60</v>
      </c>
    </row>
    <row r="68" spans="1:41" x14ac:dyDescent="0.25">
      <c r="A68" s="22" t="s">
        <v>85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8"/>
      <c r="AK68" s="3"/>
      <c r="AL68" s="3"/>
      <c r="AM68" s="3"/>
      <c r="AN68" s="3"/>
      <c r="AO68" s="3"/>
    </row>
    <row r="69" spans="1:41" x14ac:dyDescent="0.25">
      <c r="A69" s="2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1:41" x14ac:dyDescent="0.25">
      <c r="A70" s="2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3" spans="1:4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0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4" spans="1:41" x14ac:dyDescent="0.25">
      <c r="A74" s="3"/>
      <c r="B74" s="3"/>
      <c r="C74" s="36" t="s">
        <v>86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13" t="s">
        <v>86</v>
      </c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2" t="s">
        <v>86</v>
      </c>
      <c r="AG74" s="2"/>
      <c r="AH74" s="2"/>
      <c r="AI74" s="2"/>
      <c r="AJ74" s="2"/>
      <c r="AK74" s="2"/>
      <c r="AL74" s="2"/>
      <c r="AM74" s="3"/>
      <c r="AN74" s="3"/>
      <c r="AO74" s="3"/>
    </row>
    <row r="75" spans="1:41" x14ac:dyDescent="0.25">
      <c r="A75" s="3"/>
      <c r="B75" s="3"/>
      <c r="C75" s="31" t="s">
        <v>87</v>
      </c>
      <c r="D75" s="3"/>
      <c r="E75" s="3"/>
      <c r="F75" s="3"/>
      <c r="G75" s="3"/>
      <c r="H75" s="3"/>
      <c r="I75" s="3"/>
      <c r="J75" s="3"/>
      <c r="K75" s="3"/>
      <c r="L75" s="3"/>
      <c r="M75" s="36"/>
      <c r="N75" s="3"/>
      <c r="O75" s="2" t="s">
        <v>88</v>
      </c>
      <c r="P75" s="2"/>
      <c r="Q75" s="2"/>
      <c r="R75" s="2"/>
      <c r="S75" s="2"/>
      <c r="T75" s="2"/>
      <c r="U75" s="2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2" t="s">
        <v>89</v>
      </c>
      <c r="AG75" s="2"/>
      <c r="AH75" s="2"/>
      <c r="AI75" s="2"/>
      <c r="AJ75" s="2"/>
      <c r="AK75" s="2"/>
      <c r="AL75" s="2"/>
      <c r="AM75" s="3"/>
      <c r="AN75" s="3"/>
      <c r="AO75" s="3"/>
    </row>
    <row r="81" spans="2:49" x14ac:dyDescent="0.25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</row>
    <row r="82" spans="2:49" x14ac:dyDescent="0.25"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</row>
    <row r="83" spans="2:49" x14ac:dyDescent="0.25">
      <c r="B83" s="20"/>
      <c r="C83" s="148"/>
      <c r="D83" s="148"/>
      <c r="E83" s="148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20"/>
      <c r="AS83" s="20"/>
      <c r="AT83" s="20"/>
      <c r="AU83" s="20"/>
      <c r="AV83" s="20"/>
      <c r="AW83" s="20"/>
    </row>
    <row r="84" spans="2:49" x14ac:dyDescent="0.25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</row>
    <row r="85" spans="2:49" x14ac:dyDescent="0.25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</row>
    <row r="86" spans="2:49" x14ac:dyDescent="0.25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</row>
  </sheetData>
  <mergeCells count="24">
    <mergeCell ref="C83:E83"/>
    <mergeCell ref="A40:C40"/>
    <mergeCell ref="A57:C57"/>
    <mergeCell ref="A60:C60"/>
    <mergeCell ref="A2:AO2"/>
    <mergeCell ref="A26:AO26"/>
    <mergeCell ref="A25:C25"/>
    <mergeCell ref="AO12:AO13"/>
    <mergeCell ref="A14:AO14"/>
    <mergeCell ref="A12:A13"/>
    <mergeCell ref="C12:C13"/>
    <mergeCell ref="D12:U12"/>
    <mergeCell ref="V12:AM12"/>
    <mergeCell ref="A66:C66"/>
    <mergeCell ref="AF74:AL74"/>
    <mergeCell ref="A41:AO41"/>
    <mergeCell ref="O75:U75"/>
    <mergeCell ref="AF75:AL75"/>
    <mergeCell ref="AN12:AN13"/>
    <mergeCell ref="A61:AO61"/>
    <mergeCell ref="A58:AO58"/>
    <mergeCell ref="A54:AO54"/>
    <mergeCell ref="A65:C65"/>
    <mergeCell ref="A53:C5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9"/>
  <sheetViews>
    <sheetView workbookViewId="0">
      <selection sqref="A1:XFD1048576"/>
    </sheetView>
  </sheetViews>
  <sheetFormatPr defaultColWidth="8.85546875" defaultRowHeight="15" x14ac:dyDescent="0.25"/>
  <cols>
    <col min="1" max="1" width="4.42578125" customWidth="1"/>
    <col min="2" max="2" width="4.28515625" style="163" customWidth="1"/>
    <col min="3" max="3" width="11.7109375" style="163" bestFit="1" customWidth="1"/>
    <col min="4" max="4" width="65.28515625" style="163" customWidth="1"/>
    <col min="5" max="20" width="4.85546875" style="163" customWidth="1"/>
    <col min="21" max="21" width="6.140625" style="163" bestFit="1" customWidth="1"/>
    <col min="22" max="38" width="4.85546875" style="163" customWidth="1"/>
    <col min="39" max="39" width="6.140625" style="163" bestFit="1" customWidth="1"/>
    <col min="40" max="40" width="4.85546875" style="163" customWidth="1"/>
    <col min="41" max="42" width="5.7109375" style="163" customWidth="1"/>
    <col min="257" max="257" width="4.42578125" customWidth="1"/>
    <col min="258" max="258" width="4.28515625" customWidth="1"/>
    <col min="259" max="259" width="11.7109375" bestFit="1" customWidth="1"/>
    <col min="260" max="260" width="65.28515625" customWidth="1"/>
    <col min="261" max="276" width="4.85546875" customWidth="1"/>
    <col min="277" max="277" width="6.140625" bestFit="1" customWidth="1"/>
    <col min="278" max="294" width="4.85546875" customWidth="1"/>
    <col min="295" max="295" width="6.140625" bestFit="1" customWidth="1"/>
    <col min="296" max="296" width="4.85546875" customWidth="1"/>
    <col min="297" max="298" width="5.7109375" customWidth="1"/>
    <col min="513" max="513" width="4.42578125" customWidth="1"/>
    <col min="514" max="514" width="4.28515625" customWidth="1"/>
    <col min="515" max="515" width="11.7109375" bestFit="1" customWidth="1"/>
    <col min="516" max="516" width="65.28515625" customWidth="1"/>
    <col min="517" max="532" width="4.85546875" customWidth="1"/>
    <col min="533" max="533" width="6.140625" bestFit="1" customWidth="1"/>
    <col min="534" max="550" width="4.85546875" customWidth="1"/>
    <col min="551" max="551" width="6.140625" bestFit="1" customWidth="1"/>
    <col min="552" max="552" width="4.85546875" customWidth="1"/>
    <col min="553" max="554" width="5.7109375" customWidth="1"/>
    <col min="769" max="769" width="4.42578125" customWidth="1"/>
    <col min="770" max="770" width="4.28515625" customWidth="1"/>
    <col min="771" max="771" width="11.7109375" bestFit="1" customWidth="1"/>
    <col min="772" max="772" width="65.28515625" customWidth="1"/>
    <col min="773" max="788" width="4.85546875" customWidth="1"/>
    <col min="789" max="789" width="6.140625" bestFit="1" customWidth="1"/>
    <col min="790" max="806" width="4.85546875" customWidth="1"/>
    <col min="807" max="807" width="6.140625" bestFit="1" customWidth="1"/>
    <col min="808" max="808" width="4.85546875" customWidth="1"/>
    <col min="809" max="810" width="5.7109375" customWidth="1"/>
    <col min="1025" max="1025" width="4.42578125" customWidth="1"/>
    <col min="1026" max="1026" width="4.28515625" customWidth="1"/>
    <col min="1027" max="1027" width="11.7109375" bestFit="1" customWidth="1"/>
    <col min="1028" max="1028" width="65.28515625" customWidth="1"/>
    <col min="1029" max="1044" width="4.85546875" customWidth="1"/>
    <col min="1045" max="1045" width="6.140625" bestFit="1" customWidth="1"/>
    <col min="1046" max="1062" width="4.85546875" customWidth="1"/>
    <col min="1063" max="1063" width="6.140625" bestFit="1" customWidth="1"/>
    <col min="1064" max="1064" width="4.85546875" customWidth="1"/>
    <col min="1065" max="1066" width="5.7109375" customWidth="1"/>
    <col min="1281" max="1281" width="4.42578125" customWidth="1"/>
    <col min="1282" max="1282" width="4.28515625" customWidth="1"/>
    <col min="1283" max="1283" width="11.7109375" bestFit="1" customWidth="1"/>
    <col min="1284" max="1284" width="65.28515625" customWidth="1"/>
    <col min="1285" max="1300" width="4.85546875" customWidth="1"/>
    <col min="1301" max="1301" width="6.140625" bestFit="1" customWidth="1"/>
    <col min="1302" max="1318" width="4.85546875" customWidth="1"/>
    <col min="1319" max="1319" width="6.140625" bestFit="1" customWidth="1"/>
    <col min="1320" max="1320" width="4.85546875" customWidth="1"/>
    <col min="1321" max="1322" width="5.7109375" customWidth="1"/>
    <col min="1537" max="1537" width="4.42578125" customWidth="1"/>
    <col min="1538" max="1538" width="4.28515625" customWidth="1"/>
    <col min="1539" max="1539" width="11.7109375" bestFit="1" customWidth="1"/>
    <col min="1540" max="1540" width="65.28515625" customWidth="1"/>
    <col min="1541" max="1556" width="4.85546875" customWidth="1"/>
    <col min="1557" max="1557" width="6.140625" bestFit="1" customWidth="1"/>
    <col min="1558" max="1574" width="4.85546875" customWidth="1"/>
    <col min="1575" max="1575" width="6.140625" bestFit="1" customWidth="1"/>
    <col min="1576" max="1576" width="4.85546875" customWidth="1"/>
    <col min="1577" max="1578" width="5.7109375" customWidth="1"/>
    <col min="1793" max="1793" width="4.42578125" customWidth="1"/>
    <col min="1794" max="1794" width="4.28515625" customWidth="1"/>
    <col min="1795" max="1795" width="11.7109375" bestFit="1" customWidth="1"/>
    <col min="1796" max="1796" width="65.28515625" customWidth="1"/>
    <col min="1797" max="1812" width="4.85546875" customWidth="1"/>
    <col min="1813" max="1813" width="6.140625" bestFit="1" customWidth="1"/>
    <col min="1814" max="1830" width="4.85546875" customWidth="1"/>
    <col min="1831" max="1831" width="6.140625" bestFit="1" customWidth="1"/>
    <col min="1832" max="1832" width="4.85546875" customWidth="1"/>
    <col min="1833" max="1834" width="5.7109375" customWidth="1"/>
    <col min="2049" max="2049" width="4.42578125" customWidth="1"/>
    <col min="2050" max="2050" width="4.28515625" customWidth="1"/>
    <col min="2051" max="2051" width="11.7109375" bestFit="1" customWidth="1"/>
    <col min="2052" max="2052" width="65.28515625" customWidth="1"/>
    <col min="2053" max="2068" width="4.85546875" customWidth="1"/>
    <col min="2069" max="2069" width="6.140625" bestFit="1" customWidth="1"/>
    <col min="2070" max="2086" width="4.85546875" customWidth="1"/>
    <col min="2087" max="2087" width="6.140625" bestFit="1" customWidth="1"/>
    <col min="2088" max="2088" width="4.85546875" customWidth="1"/>
    <col min="2089" max="2090" width="5.7109375" customWidth="1"/>
    <col min="2305" max="2305" width="4.42578125" customWidth="1"/>
    <col min="2306" max="2306" width="4.28515625" customWidth="1"/>
    <col min="2307" max="2307" width="11.7109375" bestFit="1" customWidth="1"/>
    <col min="2308" max="2308" width="65.28515625" customWidth="1"/>
    <col min="2309" max="2324" width="4.85546875" customWidth="1"/>
    <col min="2325" max="2325" width="6.140625" bestFit="1" customWidth="1"/>
    <col min="2326" max="2342" width="4.85546875" customWidth="1"/>
    <col min="2343" max="2343" width="6.140625" bestFit="1" customWidth="1"/>
    <col min="2344" max="2344" width="4.85546875" customWidth="1"/>
    <col min="2345" max="2346" width="5.7109375" customWidth="1"/>
    <col min="2561" max="2561" width="4.42578125" customWidth="1"/>
    <col min="2562" max="2562" width="4.28515625" customWidth="1"/>
    <col min="2563" max="2563" width="11.7109375" bestFit="1" customWidth="1"/>
    <col min="2564" max="2564" width="65.28515625" customWidth="1"/>
    <col min="2565" max="2580" width="4.85546875" customWidth="1"/>
    <col min="2581" max="2581" width="6.140625" bestFit="1" customWidth="1"/>
    <col min="2582" max="2598" width="4.85546875" customWidth="1"/>
    <col min="2599" max="2599" width="6.140625" bestFit="1" customWidth="1"/>
    <col min="2600" max="2600" width="4.85546875" customWidth="1"/>
    <col min="2601" max="2602" width="5.7109375" customWidth="1"/>
    <col min="2817" max="2817" width="4.42578125" customWidth="1"/>
    <col min="2818" max="2818" width="4.28515625" customWidth="1"/>
    <col min="2819" max="2819" width="11.7109375" bestFit="1" customWidth="1"/>
    <col min="2820" max="2820" width="65.28515625" customWidth="1"/>
    <col min="2821" max="2836" width="4.85546875" customWidth="1"/>
    <col min="2837" max="2837" width="6.140625" bestFit="1" customWidth="1"/>
    <col min="2838" max="2854" width="4.85546875" customWidth="1"/>
    <col min="2855" max="2855" width="6.140625" bestFit="1" customWidth="1"/>
    <col min="2856" max="2856" width="4.85546875" customWidth="1"/>
    <col min="2857" max="2858" width="5.7109375" customWidth="1"/>
    <col min="3073" max="3073" width="4.42578125" customWidth="1"/>
    <col min="3074" max="3074" width="4.28515625" customWidth="1"/>
    <col min="3075" max="3075" width="11.7109375" bestFit="1" customWidth="1"/>
    <col min="3076" max="3076" width="65.28515625" customWidth="1"/>
    <col min="3077" max="3092" width="4.85546875" customWidth="1"/>
    <col min="3093" max="3093" width="6.140625" bestFit="1" customWidth="1"/>
    <col min="3094" max="3110" width="4.85546875" customWidth="1"/>
    <col min="3111" max="3111" width="6.140625" bestFit="1" customWidth="1"/>
    <col min="3112" max="3112" width="4.85546875" customWidth="1"/>
    <col min="3113" max="3114" width="5.7109375" customWidth="1"/>
    <col min="3329" max="3329" width="4.42578125" customWidth="1"/>
    <col min="3330" max="3330" width="4.28515625" customWidth="1"/>
    <col min="3331" max="3331" width="11.7109375" bestFit="1" customWidth="1"/>
    <col min="3332" max="3332" width="65.28515625" customWidth="1"/>
    <col min="3333" max="3348" width="4.85546875" customWidth="1"/>
    <col min="3349" max="3349" width="6.140625" bestFit="1" customWidth="1"/>
    <col min="3350" max="3366" width="4.85546875" customWidth="1"/>
    <col min="3367" max="3367" width="6.140625" bestFit="1" customWidth="1"/>
    <col min="3368" max="3368" width="4.85546875" customWidth="1"/>
    <col min="3369" max="3370" width="5.7109375" customWidth="1"/>
    <col min="3585" max="3585" width="4.42578125" customWidth="1"/>
    <col min="3586" max="3586" width="4.28515625" customWidth="1"/>
    <col min="3587" max="3587" width="11.7109375" bestFit="1" customWidth="1"/>
    <col min="3588" max="3588" width="65.28515625" customWidth="1"/>
    <col min="3589" max="3604" width="4.85546875" customWidth="1"/>
    <col min="3605" max="3605" width="6.140625" bestFit="1" customWidth="1"/>
    <col min="3606" max="3622" width="4.85546875" customWidth="1"/>
    <col min="3623" max="3623" width="6.140625" bestFit="1" customWidth="1"/>
    <col min="3624" max="3624" width="4.85546875" customWidth="1"/>
    <col min="3625" max="3626" width="5.7109375" customWidth="1"/>
    <col min="3841" max="3841" width="4.42578125" customWidth="1"/>
    <col min="3842" max="3842" width="4.28515625" customWidth="1"/>
    <col min="3843" max="3843" width="11.7109375" bestFit="1" customWidth="1"/>
    <col min="3844" max="3844" width="65.28515625" customWidth="1"/>
    <col min="3845" max="3860" width="4.85546875" customWidth="1"/>
    <col min="3861" max="3861" width="6.140625" bestFit="1" customWidth="1"/>
    <col min="3862" max="3878" width="4.85546875" customWidth="1"/>
    <col min="3879" max="3879" width="6.140625" bestFit="1" customWidth="1"/>
    <col min="3880" max="3880" width="4.85546875" customWidth="1"/>
    <col min="3881" max="3882" width="5.7109375" customWidth="1"/>
    <col min="4097" max="4097" width="4.42578125" customWidth="1"/>
    <col min="4098" max="4098" width="4.28515625" customWidth="1"/>
    <col min="4099" max="4099" width="11.7109375" bestFit="1" customWidth="1"/>
    <col min="4100" max="4100" width="65.28515625" customWidth="1"/>
    <col min="4101" max="4116" width="4.85546875" customWidth="1"/>
    <col min="4117" max="4117" width="6.140625" bestFit="1" customWidth="1"/>
    <col min="4118" max="4134" width="4.85546875" customWidth="1"/>
    <col min="4135" max="4135" width="6.140625" bestFit="1" customWidth="1"/>
    <col min="4136" max="4136" width="4.85546875" customWidth="1"/>
    <col min="4137" max="4138" width="5.7109375" customWidth="1"/>
    <col min="4353" max="4353" width="4.42578125" customWidth="1"/>
    <col min="4354" max="4354" width="4.28515625" customWidth="1"/>
    <col min="4355" max="4355" width="11.7109375" bestFit="1" customWidth="1"/>
    <col min="4356" max="4356" width="65.28515625" customWidth="1"/>
    <col min="4357" max="4372" width="4.85546875" customWidth="1"/>
    <col min="4373" max="4373" width="6.140625" bestFit="1" customWidth="1"/>
    <col min="4374" max="4390" width="4.85546875" customWidth="1"/>
    <col min="4391" max="4391" width="6.140625" bestFit="1" customWidth="1"/>
    <col min="4392" max="4392" width="4.85546875" customWidth="1"/>
    <col min="4393" max="4394" width="5.7109375" customWidth="1"/>
    <col min="4609" max="4609" width="4.42578125" customWidth="1"/>
    <col min="4610" max="4610" width="4.28515625" customWidth="1"/>
    <col min="4611" max="4611" width="11.7109375" bestFit="1" customWidth="1"/>
    <col min="4612" max="4612" width="65.28515625" customWidth="1"/>
    <col min="4613" max="4628" width="4.85546875" customWidth="1"/>
    <col min="4629" max="4629" width="6.140625" bestFit="1" customWidth="1"/>
    <col min="4630" max="4646" width="4.85546875" customWidth="1"/>
    <col min="4647" max="4647" width="6.140625" bestFit="1" customWidth="1"/>
    <col min="4648" max="4648" width="4.85546875" customWidth="1"/>
    <col min="4649" max="4650" width="5.7109375" customWidth="1"/>
    <col min="4865" max="4865" width="4.42578125" customWidth="1"/>
    <col min="4866" max="4866" width="4.28515625" customWidth="1"/>
    <col min="4867" max="4867" width="11.7109375" bestFit="1" customWidth="1"/>
    <col min="4868" max="4868" width="65.28515625" customWidth="1"/>
    <col min="4869" max="4884" width="4.85546875" customWidth="1"/>
    <col min="4885" max="4885" width="6.140625" bestFit="1" customWidth="1"/>
    <col min="4886" max="4902" width="4.85546875" customWidth="1"/>
    <col min="4903" max="4903" width="6.140625" bestFit="1" customWidth="1"/>
    <col min="4904" max="4904" width="4.85546875" customWidth="1"/>
    <col min="4905" max="4906" width="5.7109375" customWidth="1"/>
    <col min="5121" max="5121" width="4.42578125" customWidth="1"/>
    <col min="5122" max="5122" width="4.28515625" customWidth="1"/>
    <col min="5123" max="5123" width="11.7109375" bestFit="1" customWidth="1"/>
    <col min="5124" max="5124" width="65.28515625" customWidth="1"/>
    <col min="5125" max="5140" width="4.85546875" customWidth="1"/>
    <col min="5141" max="5141" width="6.140625" bestFit="1" customWidth="1"/>
    <col min="5142" max="5158" width="4.85546875" customWidth="1"/>
    <col min="5159" max="5159" width="6.140625" bestFit="1" customWidth="1"/>
    <col min="5160" max="5160" width="4.85546875" customWidth="1"/>
    <col min="5161" max="5162" width="5.7109375" customWidth="1"/>
    <col min="5377" max="5377" width="4.42578125" customWidth="1"/>
    <col min="5378" max="5378" width="4.28515625" customWidth="1"/>
    <col min="5379" max="5379" width="11.7109375" bestFit="1" customWidth="1"/>
    <col min="5380" max="5380" width="65.28515625" customWidth="1"/>
    <col min="5381" max="5396" width="4.85546875" customWidth="1"/>
    <col min="5397" max="5397" width="6.140625" bestFit="1" customWidth="1"/>
    <col min="5398" max="5414" width="4.85546875" customWidth="1"/>
    <col min="5415" max="5415" width="6.140625" bestFit="1" customWidth="1"/>
    <col min="5416" max="5416" width="4.85546875" customWidth="1"/>
    <col min="5417" max="5418" width="5.7109375" customWidth="1"/>
    <col min="5633" max="5633" width="4.42578125" customWidth="1"/>
    <col min="5634" max="5634" width="4.28515625" customWidth="1"/>
    <col min="5635" max="5635" width="11.7109375" bestFit="1" customWidth="1"/>
    <col min="5636" max="5636" width="65.28515625" customWidth="1"/>
    <col min="5637" max="5652" width="4.85546875" customWidth="1"/>
    <col min="5653" max="5653" width="6.140625" bestFit="1" customWidth="1"/>
    <col min="5654" max="5670" width="4.85546875" customWidth="1"/>
    <col min="5671" max="5671" width="6.140625" bestFit="1" customWidth="1"/>
    <col min="5672" max="5672" width="4.85546875" customWidth="1"/>
    <col min="5673" max="5674" width="5.7109375" customWidth="1"/>
    <col min="5889" max="5889" width="4.42578125" customWidth="1"/>
    <col min="5890" max="5890" width="4.28515625" customWidth="1"/>
    <col min="5891" max="5891" width="11.7109375" bestFit="1" customWidth="1"/>
    <col min="5892" max="5892" width="65.28515625" customWidth="1"/>
    <col min="5893" max="5908" width="4.85546875" customWidth="1"/>
    <col min="5909" max="5909" width="6.140625" bestFit="1" customWidth="1"/>
    <col min="5910" max="5926" width="4.85546875" customWidth="1"/>
    <col min="5927" max="5927" width="6.140625" bestFit="1" customWidth="1"/>
    <col min="5928" max="5928" width="4.85546875" customWidth="1"/>
    <col min="5929" max="5930" width="5.7109375" customWidth="1"/>
    <col min="6145" max="6145" width="4.42578125" customWidth="1"/>
    <col min="6146" max="6146" width="4.28515625" customWidth="1"/>
    <col min="6147" max="6147" width="11.7109375" bestFit="1" customWidth="1"/>
    <col min="6148" max="6148" width="65.28515625" customWidth="1"/>
    <col min="6149" max="6164" width="4.85546875" customWidth="1"/>
    <col min="6165" max="6165" width="6.140625" bestFit="1" customWidth="1"/>
    <col min="6166" max="6182" width="4.85546875" customWidth="1"/>
    <col min="6183" max="6183" width="6.140625" bestFit="1" customWidth="1"/>
    <col min="6184" max="6184" width="4.85546875" customWidth="1"/>
    <col min="6185" max="6186" width="5.7109375" customWidth="1"/>
    <col min="6401" max="6401" width="4.42578125" customWidth="1"/>
    <col min="6402" max="6402" width="4.28515625" customWidth="1"/>
    <col min="6403" max="6403" width="11.7109375" bestFit="1" customWidth="1"/>
    <col min="6404" max="6404" width="65.28515625" customWidth="1"/>
    <col min="6405" max="6420" width="4.85546875" customWidth="1"/>
    <col min="6421" max="6421" width="6.140625" bestFit="1" customWidth="1"/>
    <col min="6422" max="6438" width="4.85546875" customWidth="1"/>
    <col min="6439" max="6439" width="6.140625" bestFit="1" customWidth="1"/>
    <col min="6440" max="6440" width="4.85546875" customWidth="1"/>
    <col min="6441" max="6442" width="5.7109375" customWidth="1"/>
    <col min="6657" max="6657" width="4.42578125" customWidth="1"/>
    <col min="6658" max="6658" width="4.28515625" customWidth="1"/>
    <col min="6659" max="6659" width="11.7109375" bestFit="1" customWidth="1"/>
    <col min="6660" max="6660" width="65.28515625" customWidth="1"/>
    <col min="6661" max="6676" width="4.85546875" customWidth="1"/>
    <col min="6677" max="6677" width="6.140625" bestFit="1" customWidth="1"/>
    <col min="6678" max="6694" width="4.85546875" customWidth="1"/>
    <col min="6695" max="6695" width="6.140625" bestFit="1" customWidth="1"/>
    <col min="6696" max="6696" width="4.85546875" customWidth="1"/>
    <col min="6697" max="6698" width="5.7109375" customWidth="1"/>
    <col min="6913" max="6913" width="4.42578125" customWidth="1"/>
    <col min="6914" max="6914" width="4.28515625" customWidth="1"/>
    <col min="6915" max="6915" width="11.7109375" bestFit="1" customWidth="1"/>
    <col min="6916" max="6916" width="65.28515625" customWidth="1"/>
    <col min="6917" max="6932" width="4.85546875" customWidth="1"/>
    <col min="6933" max="6933" width="6.140625" bestFit="1" customWidth="1"/>
    <col min="6934" max="6950" width="4.85546875" customWidth="1"/>
    <col min="6951" max="6951" width="6.140625" bestFit="1" customWidth="1"/>
    <col min="6952" max="6952" width="4.85546875" customWidth="1"/>
    <col min="6953" max="6954" width="5.7109375" customWidth="1"/>
    <col min="7169" max="7169" width="4.42578125" customWidth="1"/>
    <col min="7170" max="7170" width="4.28515625" customWidth="1"/>
    <col min="7171" max="7171" width="11.7109375" bestFit="1" customWidth="1"/>
    <col min="7172" max="7172" width="65.28515625" customWidth="1"/>
    <col min="7173" max="7188" width="4.85546875" customWidth="1"/>
    <col min="7189" max="7189" width="6.140625" bestFit="1" customWidth="1"/>
    <col min="7190" max="7206" width="4.85546875" customWidth="1"/>
    <col min="7207" max="7207" width="6.140625" bestFit="1" customWidth="1"/>
    <col min="7208" max="7208" width="4.85546875" customWidth="1"/>
    <col min="7209" max="7210" width="5.7109375" customWidth="1"/>
    <col min="7425" max="7425" width="4.42578125" customWidth="1"/>
    <col min="7426" max="7426" width="4.28515625" customWidth="1"/>
    <col min="7427" max="7427" width="11.7109375" bestFit="1" customWidth="1"/>
    <col min="7428" max="7428" width="65.28515625" customWidth="1"/>
    <col min="7429" max="7444" width="4.85546875" customWidth="1"/>
    <col min="7445" max="7445" width="6.140625" bestFit="1" customWidth="1"/>
    <col min="7446" max="7462" width="4.85546875" customWidth="1"/>
    <col min="7463" max="7463" width="6.140625" bestFit="1" customWidth="1"/>
    <col min="7464" max="7464" width="4.85546875" customWidth="1"/>
    <col min="7465" max="7466" width="5.7109375" customWidth="1"/>
    <col min="7681" max="7681" width="4.42578125" customWidth="1"/>
    <col min="7682" max="7682" width="4.28515625" customWidth="1"/>
    <col min="7683" max="7683" width="11.7109375" bestFit="1" customWidth="1"/>
    <col min="7684" max="7684" width="65.28515625" customWidth="1"/>
    <col min="7685" max="7700" width="4.85546875" customWidth="1"/>
    <col min="7701" max="7701" width="6.140625" bestFit="1" customWidth="1"/>
    <col min="7702" max="7718" width="4.85546875" customWidth="1"/>
    <col min="7719" max="7719" width="6.140625" bestFit="1" customWidth="1"/>
    <col min="7720" max="7720" width="4.85546875" customWidth="1"/>
    <col min="7721" max="7722" width="5.7109375" customWidth="1"/>
    <col min="7937" max="7937" width="4.42578125" customWidth="1"/>
    <col min="7938" max="7938" width="4.28515625" customWidth="1"/>
    <col min="7939" max="7939" width="11.7109375" bestFit="1" customWidth="1"/>
    <col min="7940" max="7940" width="65.28515625" customWidth="1"/>
    <col min="7941" max="7956" width="4.85546875" customWidth="1"/>
    <col min="7957" max="7957" width="6.140625" bestFit="1" customWidth="1"/>
    <col min="7958" max="7974" width="4.85546875" customWidth="1"/>
    <col min="7975" max="7975" width="6.140625" bestFit="1" customWidth="1"/>
    <col min="7976" max="7976" width="4.85546875" customWidth="1"/>
    <col min="7977" max="7978" width="5.7109375" customWidth="1"/>
    <col min="8193" max="8193" width="4.42578125" customWidth="1"/>
    <col min="8194" max="8194" width="4.28515625" customWidth="1"/>
    <col min="8195" max="8195" width="11.7109375" bestFit="1" customWidth="1"/>
    <col min="8196" max="8196" width="65.28515625" customWidth="1"/>
    <col min="8197" max="8212" width="4.85546875" customWidth="1"/>
    <col min="8213" max="8213" width="6.140625" bestFit="1" customWidth="1"/>
    <col min="8214" max="8230" width="4.85546875" customWidth="1"/>
    <col min="8231" max="8231" width="6.140625" bestFit="1" customWidth="1"/>
    <col min="8232" max="8232" width="4.85546875" customWidth="1"/>
    <col min="8233" max="8234" width="5.7109375" customWidth="1"/>
    <col min="8449" max="8449" width="4.42578125" customWidth="1"/>
    <col min="8450" max="8450" width="4.28515625" customWidth="1"/>
    <col min="8451" max="8451" width="11.7109375" bestFit="1" customWidth="1"/>
    <col min="8452" max="8452" width="65.28515625" customWidth="1"/>
    <col min="8453" max="8468" width="4.85546875" customWidth="1"/>
    <col min="8469" max="8469" width="6.140625" bestFit="1" customWidth="1"/>
    <col min="8470" max="8486" width="4.85546875" customWidth="1"/>
    <col min="8487" max="8487" width="6.140625" bestFit="1" customWidth="1"/>
    <col min="8488" max="8488" width="4.85546875" customWidth="1"/>
    <col min="8489" max="8490" width="5.7109375" customWidth="1"/>
    <col min="8705" max="8705" width="4.42578125" customWidth="1"/>
    <col min="8706" max="8706" width="4.28515625" customWidth="1"/>
    <col min="8707" max="8707" width="11.7109375" bestFit="1" customWidth="1"/>
    <col min="8708" max="8708" width="65.28515625" customWidth="1"/>
    <col min="8709" max="8724" width="4.85546875" customWidth="1"/>
    <col min="8725" max="8725" width="6.140625" bestFit="1" customWidth="1"/>
    <col min="8726" max="8742" width="4.85546875" customWidth="1"/>
    <col min="8743" max="8743" width="6.140625" bestFit="1" customWidth="1"/>
    <col min="8744" max="8744" width="4.85546875" customWidth="1"/>
    <col min="8745" max="8746" width="5.7109375" customWidth="1"/>
    <col min="8961" max="8961" width="4.42578125" customWidth="1"/>
    <col min="8962" max="8962" width="4.28515625" customWidth="1"/>
    <col min="8963" max="8963" width="11.7109375" bestFit="1" customWidth="1"/>
    <col min="8964" max="8964" width="65.28515625" customWidth="1"/>
    <col min="8965" max="8980" width="4.85546875" customWidth="1"/>
    <col min="8981" max="8981" width="6.140625" bestFit="1" customWidth="1"/>
    <col min="8982" max="8998" width="4.85546875" customWidth="1"/>
    <col min="8999" max="8999" width="6.140625" bestFit="1" customWidth="1"/>
    <col min="9000" max="9000" width="4.85546875" customWidth="1"/>
    <col min="9001" max="9002" width="5.7109375" customWidth="1"/>
    <col min="9217" max="9217" width="4.42578125" customWidth="1"/>
    <col min="9218" max="9218" width="4.28515625" customWidth="1"/>
    <col min="9219" max="9219" width="11.7109375" bestFit="1" customWidth="1"/>
    <col min="9220" max="9220" width="65.28515625" customWidth="1"/>
    <col min="9221" max="9236" width="4.85546875" customWidth="1"/>
    <col min="9237" max="9237" width="6.140625" bestFit="1" customWidth="1"/>
    <col min="9238" max="9254" width="4.85546875" customWidth="1"/>
    <col min="9255" max="9255" width="6.140625" bestFit="1" customWidth="1"/>
    <col min="9256" max="9256" width="4.85546875" customWidth="1"/>
    <col min="9257" max="9258" width="5.7109375" customWidth="1"/>
    <col min="9473" max="9473" width="4.42578125" customWidth="1"/>
    <col min="9474" max="9474" width="4.28515625" customWidth="1"/>
    <col min="9475" max="9475" width="11.7109375" bestFit="1" customWidth="1"/>
    <col min="9476" max="9476" width="65.28515625" customWidth="1"/>
    <col min="9477" max="9492" width="4.85546875" customWidth="1"/>
    <col min="9493" max="9493" width="6.140625" bestFit="1" customWidth="1"/>
    <col min="9494" max="9510" width="4.85546875" customWidth="1"/>
    <col min="9511" max="9511" width="6.140625" bestFit="1" customWidth="1"/>
    <col min="9512" max="9512" width="4.85546875" customWidth="1"/>
    <col min="9513" max="9514" width="5.7109375" customWidth="1"/>
    <col min="9729" max="9729" width="4.42578125" customWidth="1"/>
    <col min="9730" max="9730" width="4.28515625" customWidth="1"/>
    <col min="9731" max="9731" width="11.7109375" bestFit="1" customWidth="1"/>
    <col min="9732" max="9732" width="65.28515625" customWidth="1"/>
    <col min="9733" max="9748" width="4.85546875" customWidth="1"/>
    <col min="9749" max="9749" width="6.140625" bestFit="1" customWidth="1"/>
    <col min="9750" max="9766" width="4.85546875" customWidth="1"/>
    <col min="9767" max="9767" width="6.140625" bestFit="1" customWidth="1"/>
    <col min="9768" max="9768" width="4.85546875" customWidth="1"/>
    <col min="9769" max="9770" width="5.7109375" customWidth="1"/>
    <col min="9985" max="9985" width="4.42578125" customWidth="1"/>
    <col min="9986" max="9986" width="4.28515625" customWidth="1"/>
    <col min="9987" max="9987" width="11.7109375" bestFit="1" customWidth="1"/>
    <col min="9988" max="9988" width="65.28515625" customWidth="1"/>
    <col min="9989" max="10004" width="4.85546875" customWidth="1"/>
    <col min="10005" max="10005" width="6.140625" bestFit="1" customWidth="1"/>
    <col min="10006" max="10022" width="4.85546875" customWidth="1"/>
    <col min="10023" max="10023" width="6.140625" bestFit="1" customWidth="1"/>
    <col min="10024" max="10024" width="4.85546875" customWidth="1"/>
    <col min="10025" max="10026" width="5.7109375" customWidth="1"/>
    <col min="10241" max="10241" width="4.42578125" customWidth="1"/>
    <col min="10242" max="10242" width="4.28515625" customWidth="1"/>
    <col min="10243" max="10243" width="11.7109375" bestFit="1" customWidth="1"/>
    <col min="10244" max="10244" width="65.28515625" customWidth="1"/>
    <col min="10245" max="10260" width="4.85546875" customWidth="1"/>
    <col min="10261" max="10261" width="6.140625" bestFit="1" customWidth="1"/>
    <col min="10262" max="10278" width="4.85546875" customWidth="1"/>
    <col min="10279" max="10279" width="6.140625" bestFit="1" customWidth="1"/>
    <col min="10280" max="10280" width="4.85546875" customWidth="1"/>
    <col min="10281" max="10282" width="5.7109375" customWidth="1"/>
    <col min="10497" max="10497" width="4.42578125" customWidth="1"/>
    <col min="10498" max="10498" width="4.28515625" customWidth="1"/>
    <col min="10499" max="10499" width="11.7109375" bestFit="1" customWidth="1"/>
    <col min="10500" max="10500" width="65.28515625" customWidth="1"/>
    <col min="10501" max="10516" width="4.85546875" customWidth="1"/>
    <col min="10517" max="10517" width="6.140625" bestFit="1" customWidth="1"/>
    <col min="10518" max="10534" width="4.85546875" customWidth="1"/>
    <col min="10535" max="10535" width="6.140625" bestFit="1" customWidth="1"/>
    <col min="10536" max="10536" width="4.85546875" customWidth="1"/>
    <col min="10537" max="10538" width="5.7109375" customWidth="1"/>
    <col min="10753" max="10753" width="4.42578125" customWidth="1"/>
    <col min="10754" max="10754" width="4.28515625" customWidth="1"/>
    <col min="10755" max="10755" width="11.7109375" bestFit="1" customWidth="1"/>
    <col min="10756" max="10756" width="65.28515625" customWidth="1"/>
    <col min="10757" max="10772" width="4.85546875" customWidth="1"/>
    <col min="10773" max="10773" width="6.140625" bestFit="1" customWidth="1"/>
    <col min="10774" max="10790" width="4.85546875" customWidth="1"/>
    <col min="10791" max="10791" width="6.140625" bestFit="1" customWidth="1"/>
    <col min="10792" max="10792" width="4.85546875" customWidth="1"/>
    <col min="10793" max="10794" width="5.7109375" customWidth="1"/>
    <col min="11009" max="11009" width="4.42578125" customWidth="1"/>
    <col min="11010" max="11010" width="4.28515625" customWidth="1"/>
    <col min="11011" max="11011" width="11.7109375" bestFit="1" customWidth="1"/>
    <col min="11012" max="11012" width="65.28515625" customWidth="1"/>
    <col min="11013" max="11028" width="4.85546875" customWidth="1"/>
    <col min="11029" max="11029" width="6.140625" bestFit="1" customWidth="1"/>
    <col min="11030" max="11046" width="4.85546875" customWidth="1"/>
    <col min="11047" max="11047" width="6.140625" bestFit="1" customWidth="1"/>
    <col min="11048" max="11048" width="4.85546875" customWidth="1"/>
    <col min="11049" max="11050" width="5.7109375" customWidth="1"/>
    <col min="11265" max="11265" width="4.42578125" customWidth="1"/>
    <col min="11266" max="11266" width="4.28515625" customWidth="1"/>
    <col min="11267" max="11267" width="11.7109375" bestFit="1" customWidth="1"/>
    <col min="11268" max="11268" width="65.28515625" customWidth="1"/>
    <col min="11269" max="11284" width="4.85546875" customWidth="1"/>
    <col min="11285" max="11285" width="6.140625" bestFit="1" customWidth="1"/>
    <col min="11286" max="11302" width="4.85546875" customWidth="1"/>
    <col min="11303" max="11303" width="6.140625" bestFit="1" customWidth="1"/>
    <col min="11304" max="11304" width="4.85546875" customWidth="1"/>
    <col min="11305" max="11306" width="5.7109375" customWidth="1"/>
    <col min="11521" max="11521" width="4.42578125" customWidth="1"/>
    <col min="11522" max="11522" width="4.28515625" customWidth="1"/>
    <col min="11523" max="11523" width="11.7109375" bestFit="1" customWidth="1"/>
    <col min="11524" max="11524" width="65.28515625" customWidth="1"/>
    <col min="11525" max="11540" width="4.85546875" customWidth="1"/>
    <col min="11541" max="11541" width="6.140625" bestFit="1" customWidth="1"/>
    <col min="11542" max="11558" width="4.85546875" customWidth="1"/>
    <col min="11559" max="11559" width="6.140625" bestFit="1" customWidth="1"/>
    <col min="11560" max="11560" width="4.85546875" customWidth="1"/>
    <col min="11561" max="11562" width="5.7109375" customWidth="1"/>
    <col min="11777" max="11777" width="4.42578125" customWidth="1"/>
    <col min="11778" max="11778" width="4.28515625" customWidth="1"/>
    <col min="11779" max="11779" width="11.7109375" bestFit="1" customWidth="1"/>
    <col min="11780" max="11780" width="65.28515625" customWidth="1"/>
    <col min="11781" max="11796" width="4.85546875" customWidth="1"/>
    <col min="11797" max="11797" width="6.140625" bestFit="1" customWidth="1"/>
    <col min="11798" max="11814" width="4.85546875" customWidth="1"/>
    <col min="11815" max="11815" width="6.140625" bestFit="1" customWidth="1"/>
    <col min="11816" max="11816" width="4.85546875" customWidth="1"/>
    <col min="11817" max="11818" width="5.7109375" customWidth="1"/>
    <col min="12033" max="12033" width="4.42578125" customWidth="1"/>
    <col min="12034" max="12034" width="4.28515625" customWidth="1"/>
    <col min="12035" max="12035" width="11.7109375" bestFit="1" customWidth="1"/>
    <col min="12036" max="12036" width="65.28515625" customWidth="1"/>
    <col min="12037" max="12052" width="4.85546875" customWidth="1"/>
    <col min="12053" max="12053" width="6.140625" bestFit="1" customWidth="1"/>
    <col min="12054" max="12070" width="4.85546875" customWidth="1"/>
    <col min="12071" max="12071" width="6.140625" bestFit="1" customWidth="1"/>
    <col min="12072" max="12072" width="4.85546875" customWidth="1"/>
    <col min="12073" max="12074" width="5.7109375" customWidth="1"/>
    <col min="12289" max="12289" width="4.42578125" customWidth="1"/>
    <col min="12290" max="12290" width="4.28515625" customWidth="1"/>
    <col min="12291" max="12291" width="11.7109375" bestFit="1" customWidth="1"/>
    <col min="12292" max="12292" width="65.28515625" customWidth="1"/>
    <col min="12293" max="12308" width="4.85546875" customWidth="1"/>
    <col min="12309" max="12309" width="6.140625" bestFit="1" customWidth="1"/>
    <col min="12310" max="12326" width="4.85546875" customWidth="1"/>
    <col min="12327" max="12327" width="6.140625" bestFit="1" customWidth="1"/>
    <col min="12328" max="12328" width="4.85546875" customWidth="1"/>
    <col min="12329" max="12330" width="5.7109375" customWidth="1"/>
    <col min="12545" max="12545" width="4.42578125" customWidth="1"/>
    <col min="12546" max="12546" width="4.28515625" customWidth="1"/>
    <col min="12547" max="12547" width="11.7109375" bestFit="1" customWidth="1"/>
    <col min="12548" max="12548" width="65.28515625" customWidth="1"/>
    <col min="12549" max="12564" width="4.85546875" customWidth="1"/>
    <col min="12565" max="12565" width="6.140625" bestFit="1" customWidth="1"/>
    <col min="12566" max="12582" width="4.85546875" customWidth="1"/>
    <col min="12583" max="12583" width="6.140625" bestFit="1" customWidth="1"/>
    <col min="12584" max="12584" width="4.85546875" customWidth="1"/>
    <col min="12585" max="12586" width="5.7109375" customWidth="1"/>
    <col min="12801" max="12801" width="4.42578125" customWidth="1"/>
    <col min="12802" max="12802" width="4.28515625" customWidth="1"/>
    <col min="12803" max="12803" width="11.7109375" bestFit="1" customWidth="1"/>
    <col min="12804" max="12804" width="65.28515625" customWidth="1"/>
    <col min="12805" max="12820" width="4.85546875" customWidth="1"/>
    <col min="12821" max="12821" width="6.140625" bestFit="1" customWidth="1"/>
    <col min="12822" max="12838" width="4.85546875" customWidth="1"/>
    <col min="12839" max="12839" width="6.140625" bestFit="1" customWidth="1"/>
    <col min="12840" max="12840" width="4.85546875" customWidth="1"/>
    <col min="12841" max="12842" width="5.7109375" customWidth="1"/>
    <col min="13057" max="13057" width="4.42578125" customWidth="1"/>
    <col min="13058" max="13058" width="4.28515625" customWidth="1"/>
    <col min="13059" max="13059" width="11.7109375" bestFit="1" customWidth="1"/>
    <col min="13060" max="13060" width="65.28515625" customWidth="1"/>
    <col min="13061" max="13076" width="4.85546875" customWidth="1"/>
    <col min="13077" max="13077" width="6.140625" bestFit="1" customWidth="1"/>
    <col min="13078" max="13094" width="4.85546875" customWidth="1"/>
    <col min="13095" max="13095" width="6.140625" bestFit="1" customWidth="1"/>
    <col min="13096" max="13096" width="4.85546875" customWidth="1"/>
    <col min="13097" max="13098" width="5.7109375" customWidth="1"/>
    <col min="13313" max="13313" width="4.42578125" customWidth="1"/>
    <col min="13314" max="13314" width="4.28515625" customWidth="1"/>
    <col min="13315" max="13315" width="11.7109375" bestFit="1" customWidth="1"/>
    <col min="13316" max="13316" width="65.28515625" customWidth="1"/>
    <col min="13317" max="13332" width="4.85546875" customWidth="1"/>
    <col min="13333" max="13333" width="6.140625" bestFit="1" customWidth="1"/>
    <col min="13334" max="13350" width="4.85546875" customWidth="1"/>
    <col min="13351" max="13351" width="6.140625" bestFit="1" customWidth="1"/>
    <col min="13352" max="13352" width="4.85546875" customWidth="1"/>
    <col min="13353" max="13354" width="5.7109375" customWidth="1"/>
    <col min="13569" max="13569" width="4.42578125" customWidth="1"/>
    <col min="13570" max="13570" width="4.28515625" customWidth="1"/>
    <col min="13571" max="13571" width="11.7109375" bestFit="1" customWidth="1"/>
    <col min="13572" max="13572" width="65.28515625" customWidth="1"/>
    <col min="13573" max="13588" width="4.85546875" customWidth="1"/>
    <col min="13589" max="13589" width="6.140625" bestFit="1" customWidth="1"/>
    <col min="13590" max="13606" width="4.85546875" customWidth="1"/>
    <col min="13607" max="13607" width="6.140625" bestFit="1" customWidth="1"/>
    <col min="13608" max="13608" width="4.85546875" customWidth="1"/>
    <col min="13609" max="13610" width="5.7109375" customWidth="1"/>
    <col min="13825" max="13825" width="4.42578125" customWidth="1"/>
    <col min="13826" max="13826" width="4.28515625" customWidth="1"/>
    <col min="13827" max="13827" width="11.7109375" bestFit="1" customWidth="1"/>
    <col min="13828" max="13828" width="65.28515625" customWidth="1"/>
    <col min="13829" max="13844" width="4.85546875" customWidth="1"/>
    <col min="13845" max="13845" width="6.140625" bestFit="1" customWidth="1"/>
    <col min="13846" max="13862" width="4.85546875" customWidth="1"/>
    <col min="13863" max="13863" width="6.140625" bestFit="1" customWidth="1"/>
    <col min="13864" max="13864" width="4.85546875" customWidth="1"/>
    <col min="13865" max="13866" width="5.7109375" customWidth="1"/>
    <col min="14081" max="14081" width="4.42578125" customWidth="1"/>
    <col min="14082" max="14082" width="4.28515625" customWidth="1"/>
    <col min="14083" max="14083" width="11.7109375" bestFit="1" customWidth="1"/>
    <col min="14084" max="14084" width="65.28515625" customWidth="1"/>
    <col min="14085" max="14100" width="4.85546875" customWidth="1"/>
    <col min="14101" max="14101" width="6.140625" bestFit="1" customWidth="1"/>
    <col min="14102" max="14118" width="4.85546875" customWidth="1"/>
    <col min="14119" max="14119" width="6.140625" bestFit="1" customWidth="1"/>
    <col min="14120" max="14120" width="4.85546875" customWidth="1"/>
    <col min="14121" max="14122" width="5.7109375" customWidth="1"/>
    <col min="14337" max="14337" width="4.42578125" customWidth="1"/>
    <col min="14338" max="14338" width="4.28515625" customWidth="1"/>
    <col min="14339" max="14339" width="11.7109375" bestFit="1" customWidth="1"/>
    <col min="14340" max="14340" width="65.28515625" customWidth="1"/>
    <col min="14341" max="14356" width="4.85546875" customWidth="1"/>
    <col min="14357" max="14357" width="6.140625" bestFit="1" customWidth="1"/>
    <col min="14358" max="14374" width="4.85546875" customWidth="1"/>
    <col min="14375" max="14375" width="6.140625" bestFit="1" customWidth="1"/>
    <col min="14376" max="14376" width="4.85546875" customWidth="1"/>
    <col min="14377" max="14378" width="5.7109375" customWidth="1"/>
    <col min="14593" max="14593" width="4.42578125" customWidth="1"/>
    <col min="14594" max="14594" width="4.28515625" customWidth="1"/>
    <col min="14595" max="14595" width="11.7109375" bestFit="1" customWidth="1"/>
    <col min="14596" max="14596" width="65.28515625" customWidth="1"/>
    <col min="14597" max="14612" width="4.85546875" customWidth="1"/>
    <col min="14613" max="14613" width="6.140625" bestFit="1" customWidth="1"/>
    <col min="14614" max="14630" width="4.85546875" customWidth="1"/>
    <col min="14631" max="14631" width="6.140625" bestFit="1" customWidth="1"/>
    <col min="14632" max="14632" width="4.85546875" customWidth="1"/>
    <col min="14633" max="14634" width="5.7109375" customWidth="1"/>
    <col min="14849" max="14849" width="4.42578125" customWidth="1"/>
    <col min="14850" max="14850" width="4.28515625" customWidth="1"/>
    <col min="14851" max="14851" width="11.7109375" bestFit="1" customWidth="1"/>
    <col min="14852" max="14852" width="65.28515625" customWidth="1"/>
    <col min="14853" max="14868" width="4.85546875" customWidth="1"/>
    <col min="14869" max="14869" width="6.140625" bestFit="1" customWidth="1"/>
    <col min="14870" max="14886" width="4.85546875" customWidth="1"/>
    <col min="14887" max="14887" width="6.140625" bestFit="1" customWidth="1"/>
    <col min="14888" max="14888" width="4.85546875" customWidth="1"/>
    <col min="14889" max="14890" width="5.7109375" customWidth="1"/>
    <col min="15105" max="15105" width="4.42578125" customWidth="1"/>
    <col min="15106" max="15106" width="4.28515625" customWidth="1"/>
    <col min="15107" max="15107" width="11.7109375" bestFit="1" customWidth="1"/>
    <col min="15108" max="15108" width="65.28515625" customWidth="1"/>
    <col min="15109" max="15124" width="4.85546875" customWidth="1"/>
    <col min="15125" max="15125" width="6.140625" bestFit="1" customWidth="1"/>
    <col min="15126" max="15142" width="4.85546875" customWidth="1"/>
    <col min="15143" max="15143" width="6.140625" bestFit="1" customWidth="1"/>
    <col min="15144" max="15144" width="4.85546875" customWidth="1"/>
    <col min="15145" max="15146" width="5.7109375" customWidth="1"/>
    <col min="15361" max="15361" width="4.42578125" customWidth="1"/>
    <col min="15362" max="15362" width="4.28515625" customWidth="1"/>
    <col min="15363" max="15363" width="11.7109375" bestFit="1" customWidth="1"/>
    <col min="15364" max="15364" width="65.28515625" customWidth="1"/>
    <col min="15365" max="15380" width="4.85546875" customWidth="1"/>
    <col min="15381" max="15381" width="6.140625" bestFit="1" customWidth="1"/>
    <col min="15382" max="15398" width="4.85546875" customWidth="1"/>
    <col min="15399" max="15399" width="6.140625" bestFit="1" customWidth="1"/>
    <col min="15400" max="15400" width="4.85546875" customWidth="1"/>
    <col min="15401" max="15402" width="5.7109375" customWidth="1"/>
    <col min="15617" max="15617" width="4.42578125" customWidth="1"/>
    <col min="15618" max="15618" width="4.28515625" customWidth="1"/>
    <col min="15619" max="15619" width="11.7109375" bestFit="1" customWidth="1"/>
    <col min="15620" max="15620" width="65.28515625" customWidth="1"/>
    <col min="15621" max="15636" width="4.85546875" customWidth="1"/>
    <col min="15637" max="15637" width="6.140625" bestFit="1" customWidth="1"/>
    <col min="15638" max="15654" width="4.85546875" customWidth="1"/>
    <col min="15655" max="15655" width="6.140625" bestFit="1" customWidth="1"/>
    <col min="15656" max="15656" width="4.85546875" customWidth="1"/>
    <col min="15657" max="15658" width="5.7109375" customWidth="1"/>
    <col min="15873" max="15873" width="4.42578125" customWidth="1"/>
    <col min="15874" max="15874" width="4.28515625" customWidth="1"/>
    <col min="15875" max="15875" width="11.7109375" bestFit="1" customWidth="1"/>
    <col min="15876" max="15876" width="65.28515625" customWidth="1"/>
    <col min="15877" max="15892" width="4.85546875" customWidth="1"/>
    <col min="15893" max="15893" width="6.140625" bestFit="1" customWidth="1"/>
    <col min="15894" max="15910" width="4.85546875" customWidth="1"/>
    <col min="15911" max="15911" width="6.140625" bestFit="1" customWidth="1"/>
    <col min="15912" max="15912" width="4.85546875" customWidth="1"/>
    <col min="15913" max="15914" width="5.7109375" customWidth="1"/>
    <col min="16129" max="16129" width="4.42578125" customWidth="1"/>
    <col min="16130" max="16130" width="4.28515625" customWidth="1"/>
    <col min="16131" max="16131" width="11.7109375" bestFit="1" customWidth="1"/>
    <col min="16132" max="16132" width="65.28515625" customWidth="1"/>
    <col min="16133" max="16148" width="4.85546875" customWidth="1"/>
    <col min="16149" max="16149" width="6.140625" bestFit="1" customWidth="1"/>
    <col min="16150" max="16166" width="4.85546875" customWidth="1"/>
    <col min="16167" max="16167" width="6.140625" bestFit="1" customWidth="1"/>
    <col min="16168" max="16168" width="4.85546875" customWidth="1"/>
    <col min="16169" max="16170" width="5.7109375" customWidth="1"/>
  </cols>
  <sheetData>
    <row r="1" spans="1:43" x14ac:dyDescent="0.25">
      <c r="AJ1" s="164" t="s">
        <v>90</v>
      </c>
      <c r="AK1" s="164"/>
      <c r="AL1" s="164"/>
      <c r="AM1" s="164"/>
      <c r="AN1" s="164"/>
    </row>
    <row r="2" spans="1:43" x14ac:dyDescent="0.25">
      <c r="AJ2" s="165"/>
      <c r="AK2" s="166"/>
      <c r="AL2" s="166"/>
      <c r="AM2" s="166"/>
      <c r="AN2" s="166"/>
    </row>
    <row r="3" spans="1:43" x14ac:dyDescent="0.25">
      <c r="AJ3" s="164"/>
      <c r="AK3" s="164"/>
      <c r="AL3" s="164"/>
      <c r="AM3" s="164"/>
      <c r="AN3" s="164"/>
    </row>
    <row r="4" spans="1:43" x14ac:dyDescent="0.25">
      <c r="AJ4" s="165"/>
      <c r="AK4" s="166"/>
      <c r="AL4" s="166"/>
      <c r="AM4" s="166"/>
      <c r="AN4" s="166"/>
    </row>
    <row r="6" spans="1:43" s="167" customFormat="1" ht="20.25" customHeight="1" x14ac:dyDescent="0.25">
      <c r="B6" s="168" t="s">
        <v>91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</row>
    <row r="7" spans="1:43" s="167" customFormat="1" ht="20.25" customHeight="1" x14ac:dyDescent="0.25">
      <c r="B7" s="169"/>
      <c r="C7" s="169"/>
      <c r="D7" s="169"/>
      <c r="E7" s="169"/>
      <c r="F7" s="169"/>
      <c r="G7" s="169"/>
      <c r="H7" s="169"/>
      <c r="I7" s="169"/>
      <c r="J7" s="168" t="s">
        <v>92</v>
      </c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</row>
    <row r="9" spans="1:43" s="170" customFormat="1" ht="15" customHeight="1" x14ac:dyDescent="0.25">
      <c r="B9" s="171" t="s">
        <v>93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</row>
    <row r="10" spans="1:43" s="170" customFormat="1" ht="15" customHeight="1" x14ac:dyDescent="0.25">
      <c r="B10" s="171" t="s">
        <v>94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</row>
    <row r="11" spans="1:43" s="170" customFormat="1" ht="15" customHeight="1" x14ac:dyDescent="0.25">
      <c r="B11" s="171" t="s">
        <v>95</v>
      </c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</row>
    <row r="12" spans="1:43" s="170" customFormat="1" ht="15" customHeight="1" x14ac:dyDescent="0.25">
      <c r="B12" s="171" t="s">
        <v>96</v>
      </c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</row>
    <row r="13" spans="1:43" ht="15" customHeight="1" x14ac:dyDescent="0.25">
      <c r="B13" s="171" t="s">
        <v>97</v>
      </c>
      <c r="C13" s="171"/>
    </row>
    <row r="15" spans="1:43" ht="15.75" thickBot="1" x14ac:dyDescent="0.3"/>
    <row r="16" spans="1:43" ht="17.25" customHeight="1" thickBot="1" x14ac:dyDescent="0.3">
      <c r="A16" s="164"/>
      <c r="B16" s="172" t="s">
        <v>7</v>
      </c>
      <c r="C16" s="173" t="s">
        <v>98</v>
      </c>
      <c r="D16" s="174" t="s">
        <v>99</v>
      </c>
      <c r="E16" s="175" t="s">
        <v>100</v>
      </c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7"/>
      <c r="W16" s="175" t="s">
        <v>101</v>
      </c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7"/>
      <c r="AO16" s="178" t="s">
        <v>11</v>
      </c>
      <c r="AP16" s="179" t="s">
        <v>102</v>
      </c>
      <c r="AQ16" s="164"/>
    </row>
    <row r="17" spans="1:43" ht="243" customHeight="1" thickBot="1" x14ac:dyDescent="0.3">
      <c r="A17" s="164"/>
      <c r="B17" s="180"/>
      <c r="C17" s="181"/>
      <c r="D17" s="182"/>
      <c r="E17" s="183" t="s">
        <v>14</v>
      </c>
      <c r="F17" s="184" t="s">
        <v>15</v>
      </c>
      <c r="G17" s="185" t="s">
        <v>16</v>
      </c>
      <c r="H17" s="185" t="s">
        <v>17</v>
      </c>
      <c r="I17" s="185" t="s">
        <v>18</v>
      </c>
      <c r="J17" s="185" t="s">
        <v>19</v>
      </c>
      <c r="K17" s="185" t="s">
        <v>20</v>
      </c>
      <c r="L17" s="185" t="s">
        <v>21</v>
      </c>
      <c r="M17" s="185" t="s">
        <v>22</v>
      </c>
      <c r="N17" s="185" t="s">
        <v>23</v>
      </c>
      <c r="O17" s="186" t="s">
        <v>24</v>
      </c>
      <c r="P17" s="185" t="s">
        <v>25</v>
      </c>
      <c r="Q17" s="185" t="s">
        <v>26</v>
      </c>
      <c r="R17" s="185" t="s">
        <v>27</v>
      </c>
      <c r="S17" s="185" t="s">
        <v>28</v>
      </c>
      <c r="T17" s="185" t="s">
        <v>29</v>
      </c>
      <c r="U17" s="185" t="s">
        <v>30</v>
      </c>
      <c r="V17" s="187" t="s">
        <v>103</v>
      </c>
      <c r="W17" s="184" t="s">
        <v>14</v>
      </c>
      <c r="X17" s="184" t="s">
        <v>15</v>
      </c>
      <c r="Y17" s="184" t="s">
        <v>32</v>
      </c>
      <c r="Z17" s="184" t="s">
        <v>17</v>
      </c>
      <c r="AA17" s="184" t="s">
        <v>18</v>
      </c>
      <c r="AB17" s="184" t="s">
        <v>19</v>
      </c>
      <c r="AC17" s="184" t="s">
        <v>20</v>
      </c>
      <c r="AD17" s="184" t="s">
        <v>21</v>
      </c>
      <c r="AE17" s="185" t="s">
        <v>22</v>
      </c>
      <c r="AF17" s="185" t="s">
        <v>23</v>
      </c>
      <c r="AG17" s="186" t="s">
        <v>24</v>
      </c>
      <c r="AH17" s="185" t="s">
        <v>25</v>
      </c>
      <c r="AI17" s="185" t="s">
        <v>26</v>
      </c>
      <c r="AJ17" s="185" t="s">
        <v>27</v>
      </c>
      <c r="AK17" s="185" t="s">
        <v>28</v>
      </c>
      <c r="AL17" s="185" t="s">
        <v>29</v>
      </c>
      <c r="AM17" s="185" t="s">
        <v>30</v>
      </c>
      <c r="AN17" s="187" t="s">
        <v>103</v>
      </c>
      <c r="AO17" s="188"/>
      <c r="AP17" s="189"/>
      <c r="AQ17" s="164"/>
    </row>
    <row r="18" spans="1:43" ht="15" customHeight="1" thickBot="1" x14ac:dyDescent="0.3">
      <c r="A18" s="190"/>
      <c r="B18" s="191" t="s">
        <v>33</v>
      </c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3"/>
      <c r="AQ18" s="164"/>
    </row>
    <row r="19" spans="1:43" ht="15" customHeight="1" x14ac:dyDescent="0.25">
      <c r="A19" s="190"/>
      <c r="B19" s="194">
        <v>1</v>
      </c>
      <c r="C19" s="195" t="s">
        <v>104</v>
      </c>
      <c r="D19" s="196" t="s">
        <v>105</v>
      </c>
      <c r="E19" s="197"/>
      <c r="F19" s="198"/>
      <c r="G19" s="198"/>
      <c r="H19" s="198">
        <v>40</v>
      </c>
      <c r="I19" s="199"/>
      <c r="J19" s="199"/>
      <c r="K19" s="199"/>
      <c r="L19" s="199"/>
      <c r="M19" s="199"/>
      <c r="N19" s="199"/>
      <c r="O19" s="199"/>
      <c r="P19" s="199"/>
      <c r="Q19" s="199"/>
      <c r="R19" s="200">
        <v>35</v>
      </c>
      <c r="S19" s="201">
        <f>SUM(E19:P19)</f>
        <v>40</v>
      </c>
      <c r="T19" s="201">
        <f>SUM(E19:R19)</f>
        <v>75</v>
      </c>
      <c r="U19" s="202" t="s">
        <v>38</v>
      </c>
      <c r="V19" s="203">
        <f>IF(T19=0,0,IF(T19&lt;25,0.5,TRUNC(T19/25)))</f>
        <v>3</v>
      </c>
      <c r="W19" s="204"/>
      <c r="X19" s="205"/>
      <c r="Y19" s="206"/>
      <c r="Z19" s="205"/>
      <c r="AA19" s="205"/>
      <c r="AB19" s="205"/>
      <c r="AC19" s="205"/>
      <c r="AD19" s="205"/>
      <c r="AE19" s="207"/>
      <c r="AF19" s="207"/>
      <c r="AG19" s="207"/>
      <c r="AH19" s="207"/>
      <c r="AI19" s="207"/>
      <c r="AJ19" s="206"/>
      <c r="AK19" s="201"/>
      <c r="AL19" s="201"/>
      <c r="AM19" s="208"/>
      <c r="AN19" s="209"/>
      <c r="AO19" s="210">
        <f>T19+AL19</f>
        <v>75</v>
      </c>
      <c r="AP19" s="211">
        <f>V19+AN19</f>
        <v>3</v>
      </c>
      <c r="AQ19" s="164"/>
    </row>
    <row r="20" spans="1:43" ht="15" customHeight="1" x14ac:dyDescent="0.25">
      <c r="A20" s="190"/>
      <c r="B20" s="212">
        <v>2</v>
      </c>
      <c r="C20" s="195" t="s">
        <v>104</v>
      </c>
      <c r="D20" s="196" t="s">
        <v>106</v>
      </c>
      <c r="E20" s="197">
        <v>15</v>
      </c>
      <c r="F20" s="198"/>
      <c r="G20" s="198"/>
      <c r="H20" s="198"/>
      <c r="I20" s="200"/>
      <c r="J20" s="199"/>
      <c r="K20" s="198"/>
      <c r="L20" s="199"/>
      <c r="M20" s="199"/>
      <c r="N20" s="199"/>
      <c r="O20" s="199"/>
      <c r="P20" s="199"/>
      <c r="Q20" s="199"/>
      <c r="R20" s="200">
        <v>10</v>
      </c>
      <c r="S20" s="201">
        <f>SUM(E20:P20)</f>
        <v>15</v>
      </c>
      <c r="T20" s="201">
        <f>SUM(E20:R20)</f>
        <v>25</v>
      </c>
      <c r="U20" s="202" t="s">
        <v>36</v>
      </c>
      <c r="V20" s="203">
        <f>IF(T20=0,0,IF(T20&lt;25,0.5,TRUNC(T20/25)))</f>
        <v>1</v>
      </c>
      <c r="W20" s="197"/>
      <c r="X20" s="198"/>
      <c r="Y20" s="213"/>
      <c r="Z20" s="214"/>
      <c r="AA20" s="214"/>
      <c r="AB20" s="214"/>
      <c r="AC20" s="214"/>
      <c r="AD20" s="214"/>
      <c r="AE20" s="199"/>
      <c r="AF20" s="199"/>
      <c r="AG20" s="199"/>
      <c r="AH20" s="199"/>
      <c r="AI20" s="199"/>
      <c r="AJ20" s="198"/>
      <c r="AK20" s="201"/>
      <c r="AL20" s="200"/>
      <c r="AM20" s="202"/>
      <c r="AN20" s="215"/>
      <c r="AO20" s="216">
        <f t="shared" ref="AO20:AO58" si="0">T20+AL20</f>
        <v>25</v>
      </c>
      <c r="AP20" s="211">
        <f t="shared" ref="AP20:AP58" si="1">V20+AN20</f>
        <v>1</v>
      </c>
      <c r="AQ20" s="164"/>
    </row>
    <row r="21" spans="1:43" ht="15" customHeight="1" x14ac:dyDescent="0.25">
      <c r="A21" s="190"/>
      <c r="B21" s="194">
        <v>3</v>
      </c>
      <c r="C21" s="195" t="s">
        <v>104</v>
      </c>
      <c r="D21" s="196" t="s">
        <v>107</v>
      </c>
      <c r="E21" s="217">
        <v>20</v>
      </c>
      <c r="F21" s="218"/>
      <c r="G21" s="218">
        <v>20</v>
      </c>
      <c r="H21" s="218"/>
      <c r="I21" s="218"/>
      <c r="J21" s="219"/>
      <c r="K21" s="219"/>
      <c r="L21" s="219"/>
      <c r="M21" s="219"/>
      <c r="N21" s="219"/>
      <c r="O21" s="219"/>
      <c r="P21" s="219"/>
      <c r="Q21" s="219"/>
      <c r="R21" s="220">
        <v>35</v>
      </c>
      <c r="S21" s="201">
        <f>SUM(E21:P21)</f>
        <v>40</v>
      </c>
      <c r="T21" s="201">
        <f>SUM(E21:R21)</f>
        <v>75</v>
      </c>
      <c r="U21" s="221" t="s">
        <v>38</v>
      </c>
      <c r="V21" s="203">
        <f>IF(T21=0,0,IF(T21&lt;25,0.5,TRUNC(T21/25)))</f>
        <v>3</v>
      </c>
      <c r="W21" s="197"/>
      <c r="X21" s="214"/>
      <c r="Y21" s="198"/>
      <c r="Z21" s="214"/>
      <c r="AA21" s="214"/>
      <c r="AB21" s="214"/>
      <c r="AC21" s="214"/>
      <c r="AD21" s="214"/>
      <c r="AE21" s="199"/>
      <c r="AF21" s="199"/>
      <c r="AG21" s="199"/>
      <c r="AH21" s="199"/>
      <c r="AI21" s="199"/>
      <c r="AJ21" s="198"/>
      <c r="AK21" s="201"/>
      <c r="AL21" s="200"/>
      <c r="AM21" s="202"/>
      <c r="AN21" s="215"/>
      <c r="AO21" s="216">
        <f t="shared" si="0"/>
        <v>75</v>
      </c>
      <c r="AP21" s="211">
        <f t="shared" si="1"/>
        <v>3</v>
      </c>
      <c r="AQ21" s="164"/>
    </row>
    <row r="22" spans="1:43" s="235" customFormat="1" ht="15" customHeight="1" thickBot="1" x14ac:dyDescent="0.25">
      <c r="A22" s="190"/>
      <c r="B22" s="212">
        <v>4</v>
      </c>
      <c r="C22" s="222" t="s">
        <v>104</v>
      </c>
      <c r="D22" s="223" t="s">
        <v>108</v>
      </c>
      <c r="E22" s="224"/>
      <c r="F22" s="225"/>
      <c r="G22" s="226"/>
      <c r="H22" s="225"/>
      <c r="I22" s="225"/>
      <c r="J22" s="225"/>
      <c r="K22" s="225"/>
      <c r="L22" s="225"/>
      <c r="M22" s="227"/>
      <c r="N22" s="227"/>
      <c r="O22" s="227"/>
      <c r="P22" s="227"/>
      <c r="Q22" s="227"/>
      <c r="R22" s="226"/>
      <c r="S22" s="228"/>
      <c r="T22" s="229"/>
      <c r="U22" s="230"/>
      <c r="V22" s="231"/>
      <c r="W22" s="217">
        <v>10</v>
      </c>
      <c r="X22" s="218"/>
      <c r="Y22" s="218">
        <v>10</v>
      </c>
      <c r="Z22" s="218"/>
      <c r="AA22" s="218"/>
      <c r="AB22" s="219"/>
      <c r="AC22" s="219"/>
      <c r="AD22" s="219"/>
      <c r="AE22" s="219"/>
      <c r="AF22" s="219"/>
      <c r="AG22" s="219"/>
      <c r="AH22" s="219"/>
      <c r="AI22" s="219"/>
      <c r="AJ22" s="220">
        <v>5</v>
      </c>
      <c r="AK22" s="201">
        <f>SUM(W22:AH22)</f>
        <v>20</v>
      </c>
      <c r="AL22" s="201">
        <f>SUM(W22:AJ22)</f>
        <v>25</v>
      </c>
      <c r="AM22" s="202" t="s">
        <v>36</v>
      </c>
      <c r="AN22" s="232">
        <f>IF(AL22=0,0,IF(AL22&lt;25,0.5,TRUNC(AL22/25)))</f>
        <v>1</v>
      </c>
      <c r="AO22" s="233">
        <f t="shared" si="0"/>
        <v>25</v>
      </c>
      <c r="AP22" s="234">
        <f t="shared" si="1"/>
        <v>1</v>
      </c>
      <c r="AQ22" s="164"/>
    </row>
    <row r="23" spans="1:43" s="235" customFormat="1" ht="15" customHeight="1" thickBot="1" x14ac:dyDescent="0.25">
      <c r="A23" s="190"/>
      <c r="B23" s="236" t="s">
        <v>47</v>
      </c>
      <c r="C23" s="237"/>
      <c r="D23" s="238"/>
      <c r="E23" s="239">
        <f t="shared" ref="E23:T23" si="2">SUM(E19:E22)</f>
        <v>35</v>
      </c>
      <c r="F23" s="239">
        <f t="shared" si="2"/>
        <v>0</v>
      </c>
      <c r="G23" s="239">
        <f t="shared" si="2"/>
        <v>20</v>
      </c>
      <c r="H23" s="239">
        <f t="shared" si="2"/>
        <v>40</v>
      </c>
      <c r="I23" s="239">
        <f t="shared" si="2"/>
        <v>0</v>
      </c>
      <c r="J23" s="239">
        <f t="shared" si="2"/>
        <v>0</v>
      </c>
      <c r="K23" s="239">
        <f t="shared" si="2"/>
        <v>0</v>
      </c>
      <c r="L23" s="239">
        <f t="shared" si="2"/>
        <v>0</v>
      </c>
      <c r="M23" s="239">
        <f t="shared" si="2"/>
        <v>0</v>
      </c>
      <c r="N23" s="239">
        <f t="shared" si="2"/>
        <v>0</v>
      </c>
      <c r="O23" s="239">
        <f t="shared" si="2"/>
        <v>0</v>
      </c>
      <c r="P23" s="239">
        <f t="shared" si="2"/>
        <v>0</v>
      </c>
      <c r="Q23" s="239">
        <f t="shared" si="2"/>
        <v>0</v>
      </c>
      <c r="R23" s="239">
        <f t="shared" si="2"/>
        <v>80</v>
      </c>
      <c r="S23" s="239">
        <f t="shared" si="2"/>
        <v>95</v>
      </c>
      <c r="T23" s="239">
        <f t="shared" si="2"/>
        <v>175</v>
      </c>
      <c r="U23" s="239"/>
      <c r="V23" s="240">
        <f t="shared" ref="V23:AL23" si="3">SUM(V19:V22)</f>
        <v>7</v>
      </c>
      <c r="W23" s="239">
        <f t="shared" si="3"/>
        <v>10</v>
      </c>
      <c r="X23" s="239">
        <f t="shared" si="3"/>
        <v>0</v>
      </c>
      <c r="Y23" s="239">
        <f t="shared" si="3"/>
        <v>10</v>
      </c>
      <c r="Z23" s="239">
        <f t="shared" si="3"/>
        <v>0</v>
      </c>
      <c r="AA23" s="239">
        <f t="shared" si="3"/>
        <v>0</v>
      </c>
      <c r="AB23" s="239">
        <f t="shared" si="3"/>
        <v>0</v>
      </c>
      <c r="AC23" s="239">
        <f t="shared" si="3"/>
        <v>0</v>
      </c>
      <c r="AD23" s="239">
        <f t="shared" si="3"/>
        <v>0</v>
      </c>
      <c r="AE23" s="239">
        <f t="shared" si="3"/>
        <v>0</v>
      </c>
      <c r="AF23" s="239">
        <f t="shared" si="3"/>
        <v>0</v>
      </c>
      <c r="AG23" s="239">
        <f t="shared" si="3"/>
        <v>0</v>
      </c>
      <c r="AH23" s="239">
        <f t="shared" si="3"/>
        <v>0</v>
      </c>
      <c r="AI23" s="239">
        <f t="shared" si="3"/>
        <v>0</v>
      </c>
      <c r="AJ23" s="239">
        <f t="shared" si="3"/>
        <v>5</v>
      </c>
      <c r="AK23" s="239">
        <f t="shared" si="3"/>
        <v>20</v>
      </c>
      <c r="AL23" s="239">
        <f t="shared" si="3"/>
        <v>25</v>
      </c>
      <c r="AM23" s="239"/>
      <c r="AN23" s="240">
        <f>SUM(AN19:AN22)</f>
        <v>1</v>
      </c>
      <c r="AO23" s="239">
        <f>SUM(AO19:AO22)</f>
        <v>200</v>
      </c>
      <c r="AP23" s="240">
        <f>SUM(AP19:AP22)</f>
        <v>8</v>
      </c>
      <c r="AQ23" s="164"/>
    </row>
    <row r="24" spans="1:43" s="235" customFormat="1" ht="15" customHeight="1" thickBot="1" x14ac:dyDescent="0.25">
      <c r="A24" s="190"/>
      <c r="B24" s="241" t="s">
        <v>48</v>
      </c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2"/>
      <c r="AP24" s="243"/>
      <c r="AQ24" s="164"/>
    </row>
    <row r="25" spans="1:43" s="235" customFormat="1" ht="15" customHeight="1" x14ac:dyDescent="0.2">
      <c r="A25" s="244"/>
      <c r="B25" s="194">
        <v>7</v>
      </c>
      <c r="C25" s="245" t="s">
        <v>109</v>
      </c>
      <c r="D25" s="246" t="s">
        <v>110</v>
      </c>
      <c r="E25" s="247"/>
      <c r="F25" s="206"/>
      <c r="G25" s="206"/>
      <c r="H25" s="206"/>
      <c r="I25" s="206"/>
      <c r="J25" s="206"/>
      <c r="K25" s="206"/>
      <c r="L25" s="206"/>
      <c r="M25" s="206"/>
      <c r="N25" s="206">
        <v>30</v>
      </c>
      <c r="O25" s="206"/>
      <c r="P25" s="206"/>
      <c r="Q25" s="206"/>
      <c r="R25" s="206"/>
      <c r="S25" s="248">
        <f>SUM(E25:P25)</f>
        <v>30</v>
      </c>
      <c r="T25" s="248">
        <f>SUM(E25:R25)</f>
        <v>30</v>
      </c>
      <c r="U25" s="249" t="s">
        <v>36</v>
      </c>
      <c r="V25" s="250">
        <f>IF(T25=0,0,IF(T25&lt;25,0.5,TRUNC(T25/25)))</f>
        <v>1</v>
      </c>
      <c r="W25" s="251"/>
      <c r="X25" s="205"/>
      <c r="Y25" s="252"/>
      <c r="Z25" s="205"/>
      <c r="AA25" s="205"/>
      <c r="AB25" s="205"/>
      <c r="AC25" s="205"/>
      <c r="AD25" s="205"/>
      <c r="AE25" s="207"/>
      <c r="AF25" s="207"/>
      <c r="AG25" s="207"/>
      <c r="AH25" s="207"/>
      <c r="AI25" s="207"/>
      <c r="AJ25" s="252"/>
      <c r="AK25" s="201"/>
      <c r="AL25" s="201"/>
      <c r="AM25" s="221"/>
      <c r="AN25" s="253"/>
      <c r="AO25" s="216">
        <f t="shared" si="0"/>
        <v>30</v>
      </c>
      <c r="AP25" s="211">
        <f t="shared" si="1"/>
        <v>1</v>
      </c>
      <c r="AQ25" s="164"/>
    </row>
    <row r="26" spans="1:43" ht="15" customHeight="1" thickBot="1" x14ac:dyDescent="0.3">
      <c r="A26" s="244"/>
      <c r="B26" s="254">
        <v>8</v>
      </c>
      <c r="C26" s="255" t="s">
        <v>109</v>
      </c>
      <c r="D26" s="256" t="s">
        <v>111</v>
      </c>
      <c r="E26" s="257"/>
      <c r="F26" s="258"/>
      <c r="G26" s="258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8"/>
      <c r="S26" s="260"/>
      <c r="T26" s="261"/>
      <c r="U26" s="262"/>
      <c r="V26" s="263"/>
      <c r="W26" s="264"/>
      <c r="X26" s="198"/>
      <c r="Y26" s="198"/>
      <c r="Z26" s="198"/>
      <c r="AA26" s="198"/>
      <c r="AB26" s="198"/>
      <c r="AC26" s="198"/>
      <c r="AD26" s="198"/>
      <c r="AE26" s="198"/>
      <c r="AF26" s="198">
        <v>30</v>
      </c>
      <c r="AG26" s="198"/>
      <c r="AH26" s="198"/>
      <c r="AI26" s="198"/>
      <c r="AJ26" s="198">
        <v>20</v>
      </c>
      <c r="AK26" s="228">
        <f>SUM(W26:AH26)</f>
        <v>30</v>
      </c>
      <c r="AL26" s="228">
        <f>SUM(W26:AJ26)</f>
        <v>50</v>
      </c>
      <c r="AM26" s="265" t="s">
        <v>38</v>
      </c>
      <c r="AN26" s="232">
        <f>IF(AL26=0,0,IF(AL26&lt;25,0.5,TRUNC(AL26/25)))</f>
        <v>2</v>
      </c>
      <c r="AO26" s="233">
        <f t="shared" si="0"/>
        <v>50</v>
      </c>
      <c r="AP26" s="234">
        <f t="shared" si="1"/>
        <v>2</v>
      </c>
      <c r="AQ26" s="164"/>
    </row>
    <row r="27" spans="1:43" ht="15" customHeight="1" thickBot="1" x14ac:dyDescent="0.3">
      <c r="A27" s="244"/>
      <c r="B27" s="236" t="s">
        <v>47</v>
      </c>
      <c r="C27" s="237"/>
      <c r="D27" s="238"/>
      <c r="E27" s="239">
        <f>SUM(E25:E26)</f>
        <v>0</v>
      </c>
      <c r="F27" s="239">
        <f t="shared" ref="F27:AP27" si="4">SUM(F25:F26)</f>
        <v>0</v>
      </c>
      <c r="G27" s="239">
        <f t="shared" si="4"/>
        <v>0</v>
      </c>
      <c r="H27" s="239">
        <f t="shared" si="4"/>
        <v>0</v>
      </c>
      <c r="I27" s="239">
        <f t="shared" si="4"/>
        <v>0</v>
      </c>
      <c r="J27" s="239">
        <f t="shared" si="4"/>
        <v>0</v>
      </c>
      <c r="K27" s="239">
        <f t="shared" si="4"/>
        <v>0</v>
      </c>
      <c r="L27" s="239">
        <f t="shared" si="4"/>
        <v>0</v>
      </c>
      <c r="M27" s="239">
        <f t="shared" si="4"/>
        <v>0</v>
      </c>
      <c r="N27" s="239">
        <f t="shared" si="4"/>
        <v>30</v>
      </c>
      <c r="O27" s="239">
        <f t="shared" si="4"/>
        <v>0</v>
      </c>
      <c r="P27" s="239">
        <f t="shared" si="4"/>
        <v>0</v>
      </c>
      <c r="Q27" s="239">
        <f t="shared" si="4"/>
        <v>0</v>
      </c>
      <c r="R27" s="239">
        <f t="shared" si="4"/>
        <v>0</v>
      </c>
      <c r="S27" s="239">
        <f t="shared" si="4"/>
        <v>30</v>
      </c>
      <c r="T27" s="239">
        <f t="shared" si="4"/>
        <v>30</v>
      </c>
      <c r="U27" s="239"/>
      <c r="V27" s="240">
        <f t="shared" si="4"/>
        <v>1</v>
      </c>
      <c r="W27" s="239">
        <f t="shared" si="4"/>
        <v>0</v>
      </c>
      <c r="X27" s="239">
        <f t="shared" si="4"/>
        <v>0</v>
      </c>
      <c r="Y27" s="239">
        <f t="shared" si="4"/>
        <v>0</v>
      </c>
      <c r="Z27" s="239">
        <f t="shared" si="4"/>
        <v>0</v>
      </c>
      <c r="AA27" s="239">
        <f t="shared" si="4"/>
        <v>0</v>
      </c>
      <c r="AB27" s="239">
        <f t="shared" si="4"/>
        <v>0</v>
      </c>
      <c r="AC27" s="239">
        <f t="shared" si="4"/>
        <v>0</v>
      </c>
      <c r="AD27" s="239">
        <f t="shared" si="4"/>
        <v>0</v>
      </c>
      <c r="AE27" s="239">
        <f t="shared" si="4"/>
        <v>0</v>
      </c>
      <c r="AF27" s="239">
        <f t="shared" si="4"/>
        <v>30</v>
      </c>
      <c r="AG27" s="239">
        <f t="shared" si="4"/>
        <v>0</v>
      </c>
      <c r="AH27" s="239">
        <f t="shared" si="4"/>
        <v>0</v>
      </c>
      <c r="AI27" s="239">
        <f t="shared" si="4"/>
        <v>0</v>
      </c>
      <c r="AJ27" s="239">
        <f t="shared" si="4"/>
        <v>20</v>
      </c>
      <c r="AK27" s="239">
        <f t="shared" si="4"/>
        <v>30</v>
      </c>
      <c r="AL27" s="239">
        <f t="shared" si="4"/>
        <v>50</v>
      </c>
      <c r="AM27" s="239"/>
      <c r="AN27" s="240">
        <f t="shared" si="4"/>
        <v>2</v>
      </c>
      <c r="AO27" s="239">
        <f t="shared" si="4"/>
        <v>80</v>
      </c>
      <c r="AP27" s="240">
        <f t="shared" si="4"/>
        <v>3</v>
      </c>
      <c r="AQ27" s="164"/>
    </row>
    <row r="28" spans="1:43" ht="15" customHeight="1" thickBot="1" x14ac:dyDescent="0.3">
      <c r="A28" s="244"/>
      <c r="B28" s="241" t="s">
        <v>63</v>
      </c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2"/>
      <c r="AP28" s="243"/>
      <c r="AQ28" s="164"/>
    </row>
    <row r="29" spans="1:43" ht="15" customHeight="1" x14ac:dyDescent="0.25">
      <c r="A29" s="244"/>
      <c r="B29" s="194">
        <v>9</v>
      </c>
      <c r="C29" s="266" t="s">
        <v>109</v>
      </c>
      <c r="D29" s="267" t="s">
        <v>112</v>
      </c>
      <c r="E29" s="247">
        <v>15</v>
      </c>
      <c r="F29" s="206"/>
      <c r="G29" s="206"/>
      <c r="H29" s="206">
        <v>30</v>
      </c>
      <c r="I29" s="206"/>
      <c r="J29" s="206"/>
      <c r="K29" s="206"/>
      <c r="L29" s="206"/>
      <c r="M29" s="206"/>
      <c r="N29" s="206"/>
      <c r="O29" s="206"/>
      <c r="P29" s="206"/>
      <c r="Q29" s="206"/>
      <c r="R29" s="206">
        <v>30</v>
      </c>
      <c r="S29" s="206">
        <f>SUM(E29:P29)</f>
        <v>45</v>
      </c>
      <c r="T29" s="206">
        <f>SUM(E29:R29)</f>
        <v>75</v>
      </c>
      <c r="U29" s="249" t="s">
        <v>36</v>
      </c>
      <c r="V29" s="250">
        <f>IF(T29=0,0,IF(T29&lt;25,0.5,TRUNC(T29/25)))</f>
        <v>3</v>
      </c>
      <c r="W29" s="251"/>
      <c r="X29" s="205"/>
      <c r="Y29" s="252"/>
      <c r="Z29" s="205"/>
      <c r="AA29" s="205"/>
      <c r="AB29" s="205"/>
      <c r="AC29" s="205"/>
      <c r="AD29" s="205"/>
      <c r="AE29" s="207"/>
      <c r="AF29" s="207"/>
      <c r="AG29" s="207"/>
      <c r="AH29" s="207"/>
      <c r="AI29" s="207"/>
      <c r="AJ29" s="252"/>
      <c r="AK29" s="201"/>
      <c r="AL29" s="201"/>
      <c r="AM29" s="221"/>
      <c r="AN29" s="253"/>
      <c r="AO29" s="216">
        <f t="shared" si="0"/>
        <v>75</v>
      </c>
      <c r="AP29" s="211">
        <f t="shared" si="1"/>
        <v>3</v>
      </c>
      <c r="AQ29" s="164"/>
    </row>
    <row r="30" spans="1:43" ht="15" customHeight="1" x14ac:dyDescent="0.25">
      <c r="A30" s="244"/>
      <c r="B30" s="212">
        <v>10</v>
      </c>
      <c r="C30" s="266" t="s">
        <v>109</v>
      </c>
      <c r="D30" s="267" t="s">
        <v>113</v>
      </c>
      <c r="E30" s="197"/>
      <c r="F30" s="198"/>
      <c r="G30" s="198"/>
      <c r="H30" s="199"/>
      <c r="I30" s="200"/>
      <c r="J30" s="199"/>
      <c r="K30" s="199"/>
      <c r="L30" s="199"/>
      <c r="M30" s="199"/>
      <c r="N30" s="199"/>
      <c r="O30" s="199"/>
      <c r="P30" s="199"/>
      <c r="Q30" s="199"/>
      <c r="R30" s="198"/>
      <c r="S30" s="201"/>
      <c r="T30" s="200"/>
      <c r="U30" s="202"/>
      <c r="V30" s="268"/>
      <c r="W30" s="264">
        <v>10</v>
      </c>
      <c r="X30" s="198"/>
      <c r="Y30" s="198"/>
      <c r="Z30" s="198">
        <v>30</v>
      </c>
      <c r="AA30" s="198"/>
      <c r="AB30" s="198"/>
      <c r="AC30" s="198"/>
      <c r="AD30" s="198"/>
      <c r="AE30" s="198"/>
      <c r="AF30" s="198"/>
      <c r="AG30" s="198"/>
      <c r="AH30" s="198"/>
      <c r="AI30" s="198"/>
      <c r="AJ30" s="198">
        <v>60</v>
      </c>
      <c r="AK30" s="198">
        <f>SUM(W30:AH30)</f>
        <v>40</v>
      </c>
      <c r="AL30" s="198">
        <f>SUM(W30:AJ30)</f>
        <v>100</v>
      </c>
      <c r="AM30" s="202" t="s">
        <v>38</v>
      </c>
      <c r="AN30" s="203">
        <f>IF(AL30=0,0,IF(AL30&lt;25,0.5,TRUNC(AL30/25)))</f>
        <v>4</v>
      </c>
      <c r="AO30" s="216">
        <f t="shared" si="0"/>
        <v>100</v>
      </c>
      <c r="AP30" s="211">
        <f t="shared" si="1"/>
        <v>4</v>
      </c>
      <c r="AQ30" s="164"/>
    </row>
    <row r="31" spans="1:43" ht="15" customHeight="1" x14ac:dyDescent="0.25">
      <c r="A31" s="190"/>
      <c r="B31" s="194">
        <v>11</v>
      </c>
      <c r="C31" s="266" t="s">
        <v>109</v>
      </c>
      <c r="D31" s="267" t="s">
        <v>114</v>
      </c>
      <c r="E31" s="197"/>
      <c r="F31" s="198"/>
      <c r="G31" s="198"/>
      <c r="H31" s="199"/>
      <c r="I31" s="199"/>
      <c r="J31" s="199"/>
      <c r="K31" s="199"/>
      <c r="L31" s="199"/>
      <c r="M31" s="199"/>
      <c r="N31" s="199"/>
      <c r="O31" s="199"/>
      <c r="P31" s="269"/>
      <c r="Q31" s="199"/>
      <c r="R31" s="198"/>
      <c r="S31" s="201"/>
      <c r="T31" s="200"/>
      <c r="U31" s="202"/>
      <c r="V31" s="268"/>
      <c r="W31" s="264">
        <v>15</v>
      </c>
      <c r="X31" s="198"/>
      <c r="Y31" s="198"/>
      <c r="Z31" s="198">
        <v>30</v>
      </c>
      <c r="AA31" s="198"/>
      <c r="AB31" s="198"/>
      <c r="AC31" s="198"/>
      <c r="AD31" s="198"/>
      <c r="AE31" s="198"/>
      <c r="AF31" s="198"/>
      <c r="AG31" s="198"/>
      <c r="AH31" s="198"/>
      <c r="AI31" s="198"/>
      <c r="AJ31" s="198">
        <v>55</v>
      </c>
      <c r="AK31" s="198">
        <f>SUM(W31:AH31)</f>
        <v>45</v>
      </c>
      <c r="AL31" s="198">
        <f>SUM(W31:AJ31)</f>
        <v>100</v>
      </c>
      <c r="AM31" s="202" t="s">
        <v>38</v>
      </c>
      <c r="AN31" s="203">
        <f>IF(AL31=0,0,IF(AL31&lt;25,0.5,TRUNC(AL31/25)))</f>
        <v>4</v>
      </c>
      <c r="AO31" s="216">
        <f t="shared" si="0"/>
        <v>100</v>
      </c>
      <c r="AP31" s="211">
        <f t="shared" si="1"/>
        <v>4</v>
      </c>
      <c r="AQ31" s="164"/>
    </row>
    <row r="32" spans="1:43" ht="15" customHeight="1" x14ac:dyDescent="0.25">
      <c r="A32" s="190"/>
      <c r="B32" s="212">
        <v>12</v>
      </c>
      <c r="C32" s="266" t="s">
        <v>109</v>
      </c>
      <c r="D32" s="267" t="s">
        <v>115</v>
      </c>
      <c r="E32" s="197">
        <v>15</v>
      </c>
      <c r="F32" s="198"/>
      <c r="G32" s="198"/>
      <c r="H32" s="198">
        <v>10</v>
      </c>
      <c r="I32" s="198"/>
      <c r="J32" s="198"/>
      <c r="K32" s="198">
        <v>10</v>
      </c>
      <c r="L32" s="198"/>
      <c r="M32" s="198"/>
      <c r="N32" s="198"/>
      <c r="O32" s="198"/>
      <c r="P32" s="198"/>
      <c r="Q32" s="198"/>
      <c r="R32" s="198">
        <v>40</v>
      </c>
      <c r="S32" s="198">
        <f>SUM(E32:P32)</f>
        <v>35</v>
      </c>
      <c r="T32" s="198">
        <f>SUM(E32:R32)</f>
        <v>75</v>
      </c>
      <c r="U32" s="270" t="s">
        <v>36</v>
      </c>
      <c r="V32" s="203">
        <f>IF(T32=0,0,IF(T32&lt;25,0.5,TRUNC(T32/25)))</f>
        <v>3</v>
      </c>
      <c r="W32" s="264"/>
      <c r="X32" s="214"/>
      <c r="Y32" s="198"/>
      <c r="Z32" s="214"/>
      <c r="AA32" s="214"/>
      <c r="AB32" s="214"/>
      <c r="AC32" s="214"/>
      <c r="AD32" s="214"/>
      <c r="AE32" s="199"/>
      <c r="AF32" s="199"/>
      <c r="AG32" s="199"/>
      <c r="AH32" s="199"/>
      <c r="AI32" s="199"/>
      <c r="AJ32" s="198"/>
      <c r="AK32" s="201"/>
      <c r="AL32" s="200"/>
      <c r="AM32" s="202"/>
      <c r="AN32" s="215"/>
      <c r="AO32" s="216">
        <f t="shared" si="0"/>
        <v>75</v>
      </c>
      <c r="AP32" s="211">
        <f t="shared" si="1"/>
        <v>3</v>
      </c>
      <c r="AQ32" s="164"/>
    </row>
    <row r="33" spans="1:43" s="235" customFormat="1" ht="15" customHeight="1" thickBot="1" x14ac:dyDescent="0.25">
      <c r="A33" s="190"/>
      <c r="B33" s="194">
        <v>13</v>
      </c>
      <c r="C33" s="271" t="s">
        <v>109</v>
      </c>
      <c r="D33" s="272" t="s">
        <v>116</v>
      </c>
      <c r="E33" s="257">
        <v>10</v>
      </c>
      <c r="F33" s="258"/>
      <c r="G33" s="258"/>
      <c r="H33" s="258">
        <v>40</v>
      </c>
      <c r="I33" s="258"/>
      <c r="J33" s="258"/>
      <c r="K33" s="258"/>
      <c r="L33" s="258"/>
      <c r="M33" s="258"/>
      <c r="N33" s="258"/>
      <c r="O33" s="258"/>
      <c r="P33" s="258"/>
      <c r="Q33" s="258"/>
      <c r="R33" s="258">
        <v>25</v>
      </c>
      <c r="S33" s="258">
        <f>SUM(E33:P33)</f>
        <v>50</v>
      </c>
      <c r="T33" s="258">
        <f>SUM(E33:R33)</f>
        <v>75</v>
      </c>
      <c r="U33" s="273" t="s">
        <v>38</v>
      </c>
      <c r="V33" s="274">
        <f>IF(T33=0,0,IF(T33&lt;25,0.5,TRUNC(T33/25)))</f>
        <v>3</v>
      </c>
      <c r="W33" s="275"/>
      <c r="X33" s="225"/>
      <c r="Y33" s="226"/>
      <c r="Z33" s="225"/>
      <c r="AA33" s="225"/>
      <c r="AB33" s="225"/>
      <c r="AC33" s="225"/>
      <c r="AD33" s="225"/>
      <c r="AE33" s="227"/>
      <c r="AF33" s="227"/>
      <c r="AG33" s="227"/>
      <c r="AH33" s="227"/>
      <c r="AI33" s="227"/>
      <c r="AJ33" s="226"/>
      <c r="AK33" s="228"/>
      <c r="AL33" s="229"/>
      <c r="AM33" s="230"/>
      <c r="AN33" s="276"/>
      <c r="AO33" s="233">
        <f t="shared" si="0"/>
        <v>75</v>
      </c>
      <c r="AP33" s="234">
        <f t="shared" si="1"/>
        <v>3</v>
      </c>
      <c r="AQ33" s="164"/>
    </row>
    <row r="34" spans="1:43" s="235" customFormat="1" ht="15" customHeight="1" thickBot="1" x14ac:dyDescent="0.25">
      <c r="A34" s="190"/>
      <c r="B34" s="236" t="s">
        <v>47</v>
      </c>
      <c r="C34" s="237"/>
      <c r="D34" s="238"/>
      <c r="E34" s="239">
        <f>SUM(E29:E33)</f>
        <v>40</v>
      </c>
      <c r="F34" s="239">
        <f t="shared" ref="F34:AP34" si="5">SUM(F29:F33)</f>
        <v>0</v>
      </c>
      <c r="G34" s="239">
        <f t="shared" si="5"/>
        <v>0</v>
      </c>
      <c r="H34" s="239">
        <f t="shared" si="5"/>
        <v>80</v>
      </c>
      <c r="I34" s="239">
        <f t="shared" si="5"/>
        <v>0</v>
      </c>
      <c r="J34" s="239">
        <f t="shared" si="5"/>
        <v>0</v>
      </c>
      <c r="K34" s="239">
        <f t="shared" si="5"/>
        <v>10</v>
      </c>
      <c r="L34" s="239">
        <f t="shared" si="5"/>
        <v>0</v>
      </c>
      <c r="M34" s="239">
        <f t="shared" si="5"/>
        <v>0</v>
      </c>
      <c r="N34" s="239">
        <f t="shared" si="5"/>
        <v>0</v>
      </c>
      <c r="O34" s="239">
        <f t="shared" si="5"/>
        <v>0</v>
      </c>
      <c r="P34" s="239">
        <f t="shared" si="5"/>
        <v>0</v>
      </c>
      <c r="Q34" s="239">
        <f t="shared" si="5"/>
        <v>0</v>
      </c>
      <c r="R34" s="239">
        <f t="shared" si="5"/>
        <v>95</v>
      </c>
      <c r="S34" s="239">
        <f t="shared" si="5"/>
        <v>130</v>
      </c>
      <c r="T34" s="239">
        <f t="shared" si="5"/>
        <v>225</v>
      </c>
      <c r="U34" s="239"/>
      <c r="V34" s="240">
        <f t="shared" si="5"/>
        <v>9</v>
      </c>
      <c r="W34" s="239">
        <f t="shared" si="5"/>
        <v>25</v>
      </c>
      <c r="X34" s="239">
        <f t="shared" si="5"/>
        <v>0</v>
      </c>
      <c r="Y34" s="239">
        <f t="shared" si="5"/>
        <v>0</v>
      </c>
      <c r="Z34" s="239">
        <f t="shared" si="5"/>
        <v>60</v>
      </c>
      <c r="AA34" s="239">
        <f t="shared" si="5"/>
        <v>0</v>
      </c>
      <c r="AB34" s="239">
        <f t="shared" si="5"/>
        <v>0</v>
      </c>
      <c r="AC34" s="239">
        <f t="shared" si="5"/>
        <v>0</v>
      </c>
      <c r="AD34" s="239">
        <f t="shared" si="5"/>
        <v>0</v>
      </c>
      <c r="AE34" s="239">
        <f t="shared" si="5"/>
        <v>0</v>
      </c>
      <c r="AF34" s="239">
        <f t="shared" si="5"/>
        <v>0</v>
      </c>
      <c r="AG34" s="239">
        <f t="shared" si="5"/>
        <v>0</v>
      </c>
      <c r="AH34" s="239">
        <f t="shared" si="5"/>
        <v>0</v>
      </c>
      <c r="AI34" s="239">
        <f t="shared" si="5"/>
        <v>0</v>
      </c>
      <c r="AJ34" s="239">
        <f t="shared" si="5"/>
        <v>115</v>
      </c>
      <c r="AK34" s="239">
        <f t="shared" si="5"/>
        <v>85</v>
      </c>
      <c r="AL34" s="239">
        <f t="shared" si="5"/>
        <v>200</v>
      </c>
      <c r="AM34" s="239"/>
      <c r="AN34" s="240">
        <f t="shared" si="5"/>
        <v>8</v>
      </c>
      <c r="AO34" s="239">
        <f t="shared" si="5"/>
        <v>425</v>
      </c>
      <c r="AP34" s="240">
        <f t="shared" si="5"/>
        <v>17</v>
      </c>
      <c r="AQ34" s="164"/>
    </row>
    <row r="35" spans="1:43" s="235" customFormat="1" ht="15" customHeight="1" thickBot="1" x14ac:dyDescent="0.25">
      <c r="A35" s="190"/>
      <c r="B35" s="241" t="s">
        <v>75</v>
      </c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242"/>
      <c r="AP35" s="243"/>
      <c r="AQ35" s="164"/>
    </row>
    <row r="36" spans="1:43" s="235" customFormat="1" ht="15" customHeight="1" x14ac:dyDescent="0.2">
      <c r="A36" s="244"/>
      <c r="B36" s="194">
        <v>14</v>
      </c>
      <c r="C36" s="277" t="s">
        <v>109</v>
      </c>
      <c r="D36" s="278" t="s">
        <v>117</v>
      </c>
      <c r="E36" s="279">
        <v>25</v>
      </c>
      <c r="F36" s="198"/>
      <c r="G36" s="198"/>
      <c r="H36" s="200"/>
      <c r="I36" s="200"/>
      <c r="J36" s="200"/>
      <c r="K36" s="200"/>
      <c r="L36" s="200"/>
      <c r="M36" s="200"/>
      <c r="N36" s="200"/>
      <c r="O36" s="200"/>
      <c r="P36" s="198"/>
      <c r="Q36" s="200"/>
      <c r="R36" s="198">
        <v>25</v>
      </c>
      <c r="S36" s="198">
        <f t="shared" ref="S36:S41" si="6">SUM(E36:P36)</f>
        <v>25</v>
      </c>
      <c r="T36" s="198">
        <f t="shared" ref="T36:T41" si="7">SUM(E36:R36)</f>
        <v>50</v>
      </c>
      <c r="U36" s="270" t="s">
        <v>38</v>
      </c>
      <c r="V36" s="280">
        <f t="shared" ref="V36:V41" si="8">IF(T36=0,0,IF(T36&lt;25,0.5,TRUNC(T36/25)))</f>
        <v>2</v>
      </c>
      <c r="W36" s="204"/>
      <c r="X36" s="205"/>
      <c r="Y36" s="252"/>
      <c r="Z36" s="205"/>
      <c r="AA36" s="205"/>
      <c r="AB36" s="205"/>
      <c r="AC36" s="205"/>
      <c r="AD36" s="205"/>
      <c r="AE36" s="207"/>
      <c r="AF36" s="207"/>
      <c r="AG36" s="207"/>
      <c r="AH36" s="207"/>
      <c r="AI36" s="207"/>
      <c r="AJ36" s="252"/>
      <c r="AK36" s="201"/>
      <c r="AL36" s="201"/>
      <c r="AM36" s="221"/>
      <c r="AN36" s="253"/>
      <c r="AO36" s="216">
        <f t="shared" si="0"/>
        <v>50</v>
      </c>
      <c r="AP36" s="211">
        <f t="shared" si="1"/>
        <v>2</v>
      </c>
      <c r="AQ36" s="164"/>
    </row>
    <row r="37" spans="1:43" ht="15" customHeight="1" x14ac:dyDescent="0.25">
      <c r="A37" s="244"/>
      <c r="B37" s="212">
        <v>15</v>
      </c>
      <c r="C37" s="277" t="s">
        <v>109</v>
      </c>
      <c r="D37" s="246" t="s">
        <v>118</v>
      </c>
      <c r="E37" s="279">
        <v>15</v>
      </c>
      <c r="F37" s="198"/>
      <c r="G37" s="198"/>
      <c r="H37" s="200"/>
      <c r="I37" s="200"/>
      <c r="J37" s="200"/>
      <c r="K37" s="200"/>
      <c r="L37" s="200"/>
      <c r="M37" s="200"/>
      <c r="N37" s="200"/>
      <c r="O37" s="200"/>
      <c r="P37" s="198"/>
      <c r="Q37" s="200"/>
      <c r="R37" s="198">
        <v>35</v>
      </c>
      <c r="S37" s="198">
        <f t="shared" si="6"/>
        <v>15</v>
      </c>
      <c r="T37" s="198">
        <f t="shared" si="7"/>
        <v>50</v>
      </c>
      <c r="U37" s="270" t="s">
        <v>38</v>
      </c>
      <c r="V37" s="280">
        <f t="shared" si="8"/>
        <v>2</v>
      </c>
      <c r="W37" s="197"/>
      <c r="X37" s="214"/>
      <c r="Y37" s="198"/>
      <c r="Z37" s="214"/>
      <c r="AA37" s="214"/>
      <c r="AB37" s="214"/>
      <c r="AC37" s="214"/>
      <c r="AD37" s="214"/>
      <c r="AE37" s="199"/>
      <c r="AF37" s="199"/>
      <c r="AG37" s="199"/>
      <c r="AH37" s="199"/>
      <c r="AI37" s="199"/>
      <c r="AJ37" s="198"/>
      <c r="AK37" s="201"/>
      <c r="AL37" s="200"/>
      <c r="AM37" s="202"/>
      <c r="AN37" s="215"/>
      <c r="AO37" s="216">
        <f t="shared" si="0"/>
        <v>50</v>
      </c>
      <c r="AP37" s="211">
        <f t="shared" si="1"/>
        <v>2</v>
      </c>
      <c r="AQ37" s="164"/>
    </row>
    <row r="38" spans="1:43" ht="15" customHeight="1" x14ac:dyDescent="0.25">
      <c r="A38" s="244"/>
      <c r="B38" s="194">
        <v>16</v>
      </c>
      <c r="C38" s="277" t="s">
        <v>109</v>
      </c>
      <c r="D38" s="246" t="s">
        <v>119</v>
      </c>
      <c r="E38" s="279">
        <v>25</v>
      </c>
      <c r="F38" s="198"/>
      <c r="G38" s="198"/>
      <c r="H38" s="200"/>
      <c r="I38" s="200"/>
      <c r="J38" s="200"/>
      <c r="K38" s="200"/>
      <c r="L38" s="200"/>
      <c r="M38" s="200"/>
      <c r="N38" s="200"/>
      <c r="O38" s="200"/>
      <c r="P38" s="198"/>
      <c r="Q38" s="200"/>
      <c r="R38" s="198">
        <v>25</v>
      </c>
      <c r="S38" s="198">
        <f t="shared" si="6"/>
        <v>25</v>
      </c>
      <c r="T38" s="198">
        <f t="shared" si="7"/>
        <v>50</v>
      </c>
      <c r="U38" s="270" t="s">
        <v>38</v>
      </c>
      <c r="V38" s="280">
        <f t="shared" si="8"/>
        <v>2</v>
      </c>
      <c r="W38" s="197"/>
      <c r="X38" s="214"/>
      <c r="Y38" s="198"/>
      <c r="Z38" s="214"/>
      <c r="AA38" s="214"/>
      <c r="AB38" s="214"/>
      <c r="AC38" s="214"/>
      <c r="AD38" s="214"/>
      <c r="AE38" s="199"/>
      <c r="AF38" s="199"/>
      <c r="AG38" s="199"/>
      <c r="AH38" s="199"/>
      <c r="AI38" s="199"/>
      <c r="AJ38" s="198"/>
      <c r="AK38" s="201"/>
      <c r="AL38" s="200"/>
      <c r="AM38" s="202"/>
      <c r="AN38" s="215"/>
      <c r="AO38" s="216">
        <f t="shared" si="0"/>
        <v>50</v>
      </c>
      <c r="AP38" s="211">
        <f t="shared" si="1"/>
        <v>2</v>
      </c>
      <c r="AQ38" s="164"/>
    </row>
    <row r="39" spans="1:43" ht="15" customHeight="1" x14ac:dyDescent="0.25">
      <c r="A39" s="244"/>
      <c r="B39" s="212">
        <v>17</v>
      </c>
      <c r="C39" s="277" t="s">
        <v>109</v>
      </c>
      <c r="D39" s="246" t="s">
        <v>77</v>
      </c>
      <c r="E39" s="279">
        <v>15</v>
      </c>
      <c r="F39" s="198"/>
      <c r="G39" s="198"/>
      <c r="H39" s="200"/>
      <c r="I39" s="200"/>
      <c r="J39" s="200"/>
      <c r="K39" s="200"/>
      <c r="L39" s="200"/>
      <c r="M39" s="200"/>
      <c r="N39" s="200"/>
      <c r="O39" s="200"/>
      <c r="P39" s="198"/>
      <c r="Q39" s="200"/>
      <c r="R39" s="198">
        <v>10</v>
      </c>
      <c r="S39" s="198">
        <f t="shared" si="6"/>
        <v>15</v>
      </c>
      <c r="T39" s="198">
        <f t="shared" si="7"/>
        <v>25</v>
      </c>
      <c r="U39" s="270" t="s">
        <v>36</v>
      </c>
      <c r="V39" s="280">
        <f t="shared" si="8"/>
        <v>1</v>
      </c>
      <c r="W39" s="197"/>
      <c r="X39" s="214"/>
      <c r="Y39" s="198"/>
      <c r="Z39" s="214"/>
      <c r="AA39" s="281"/>
      <c r="AB39" s="214"/>
      <c r="AC39" s="214"/>
      <c r="AD39" s="214"/>
      <c r="AE39" s="199"/>
      <c r="AF39" s="199"/>
      <c r="AG39" s="199"/>
      <c r="AH39" s="199"/>
      <c r="AI39" s="199"/>
      <c r="AJ39" s="198"/>
      <c r="AK39" s="201"/>
      <c r="AL39" s="200"/>
      <c r="AM39" s="202"/>
      <c r="AN39" s="215"/>
      <c r="AO39" s="216">
        <f t="shared" si="0"/>
        <v>25</v>
      </c>
      <c r="AP39" s="211">
        <f t="shared" si="1"/>
        <v>1</v>
      </c>
      <c r="AQ39" s="164"/>
    </row>
    <row r="40" spans="1:43" ht="15" customHeight="1" x14ac:dyDescent="0.25">
      <c r="A40" s="190"/>
      <c r="B40" s="194">
        <v>18</v>
      </c>
      <c r="C40" s="277" t="s">
        <v>109</v>
      </c>
      <c r="D40" s="246" t="s">
        <v>120</v>
      </c>
      <c r="E40" s="279">
        <v>15</v>
      </c>
      <c r="F40" s="198"/>
      <c r="G40" s="198"/>
      <c r="H40" s="200"/>
      <c r="I40" s="200"/>
      <c r="J40" s="200"/>
      <c r="K40" s="200"/>
      <c r="L40" s="200"/>
      <c r="M40" s="200"/>
      <c r="N40" s="200"/>
      <c r="O40" s="200"/>
      <c r="P40" s="198"/>
      <c r="Q40" s="200"/>
      <c r="R40" s="198">
        <v>10</v>
      </c>
      <c r="S40" s="198">
        <f t="shared" si="6"/>
        <v>15</v>
      </c>
      <c r="T40" s="198">
        <f t="shared" si="7"/>
        <v>25</v>
      </c>
      <c r="U40" s="270" t="s">
        <v>36</v>
      </c>
      <c r="V40" s="280">
        <f t="shared" si="8"/>
        <v>1</v>
      </c>
      <c r="W40" s="197"/>
      <c r="X40" s="198"/>
      <c r="Y40" s="213"/>
      <c r="Z40" s="214"/>
      <c r="AA40" s="214"/>
      <c r="AB40" s="214"/>
      <c r="AC40" s="214"/>
      <c r="AD40" s="214"/>
      <c r="AE40" s="199"/>
      <c r="AF40" s="199"/>
      <c r="AG40" s="199"/>
      <c r="AH40" s="199"/>
      <c r="AI40" s="199"/>
      <c r="AJ40" s="198"/>
      <c r="AK40" s="201"/>
      <c r="AL40" s="200"/>
      <c r="AM40" s="202"/>
      <c r="AN40" s="215"/>
      <c r="AO40" s="216">
        <f t="shared" si="0"/>
        <v>25</v>
      </c>
      <c r="AP40" s="211">
        <f t="shared" si="1"/>
        <v>1</v>
      </c>
      <c r="AQ40" s="164"/>
    </row>
    <row r="41" spans="1:43" ht="15" customHeight="1" x14ac:dyDescent="0.25">
      <c r="A41" s="190"/>
      <c r="B41" s="212">
        <v>19</v>
      </c>
      <c r="C41" s="277" t="s">
        <v>109</v>
      </c>
      <c r="D41" s="246" t="s">
        <v>121</v>
      </c>
      <c r="E41" s="279">
        <v>15</v>
      </c>
      <c r="F41" s="198"/>
      <c r="G41" s="198"/>
      <c r="H41" s="200"/>
      <c r="I41" s="200"/>
      <c r="J41" s="200"/>
      <c r="K41" s="200"/>
      <c r="L41" s="200"/>
      <c r="M41" s="200"/>
      <c r="N41" s="200"/>
      <c r="O41" s="200"/>
      <c r="P41" s="198"/>
      <c r="Q41" s="200"/>
      <c r="R41" s="198">
        <v>35</v>
      </c>
      <c r="S41" s="198">
        <f t="shared" si="6"/>
        <v>15</v>
      </c>
      <c r="T41" s="198">
        <f t="shared" si="7"/>
        <v>50</v>
      </c>
      <c r="U41" s="270" t="s">
        <v>36</v>
      </c>
      <c r="V41" s="280">
        <f t="shared" si="8"/>
        <v>2</v>
      </c>
      <c r="W41" s="279"/>
      <c r="X41" s="198"/>
      <c r="Y41" s="198"/>
      <c r="Z41" s="200"/>
      <c r="AA41" s="200"/>
      <c r="AB41" s="200"/>
      <c r="AC41" s="200"/>
      <c r="AD41" s="200"/>
      <c r="AE41" s="200"/>
      <c r="AF41" s="200"/>
      <c r="AG41" s="200"/>
      <c r="AH41" s="198"/>
      <c r="AI41" s="200"/>
      <c r="AJ41" s="198"/>
      <c r="AK41" s="198"/>
      <c r="AL41" s="198"/>
      <c r="AM41" s="270"/>
      <c r="AN41" s="280"/>
      <c r="AO41" s="216">
        <f t="shared" si="0"/>
        <v>50</v>
      </c>
      <c r="AP41" s="211">
        <f t="shared" si="1"/>
        <v>2</v>
      </c>
      <c r="AQ41" s="164"/>
    </row>
    <row r="42" spans="1:43" ht="15" customHeight="1" x14ac:dyDescent="0.25">
      <c r="A42" s="190"/>
      <c r="B42" s="194">
        <v>20</v>
      </c>
      <c r="C42" s="277" t="s">
        <v>109</v>
      </c>
      <c r="D42" s="246" t="s">
        <v>122</v>
      </c>
      <c r="E42" s="279"/>
      <c r="F42" s="264"/>
      <c r="G42" s="198"/>
      <c r="H42" s="281"/>
      <c r="I42" s="281"/>
      <c r="J42" s="281"/>
      <c r="K42" s="281"/>
      <c r="L42" s="281"/>
      <c r="M42" s="200"/>
      <c r="N42" s="200"/>
      <c r="O42" s="200"/>
      <c r="P42" s="198"/>
      <c r="Q42" s="200"/>
      <c r="R42" s="198"/>
      <c r="S42" s="252"/>
      <c r="T42" s="198"/>
      <c r="U42" s="270"/>
      <c r="V42" s="280"/>
      <c r="W42" s="279">
        <v>10</v>
      </c>
      <c r="X42" s="198"/>
      <c r="Y42" s="198"/>
      <c r="Z42" s="200"/>
      <c r="AA42" s="200"/>
      <c r="AB42" s="200"/>
      <c r="AC42" s="200"/>
      <c r="AD42" s="200"/>
      <c r="AE42" s="200"/>
      <c r="AF42" s="200"/>
      <c r="AG42" s="200"/>
      <c r="AH42" s="198"/>
      <c r="AI42" s="200"/>
      <c r="AJ42" s="198">
        <v>40</v>
      </c>
      <c r="AK42" s="198">
        <f>SUM(W42:AH42)</f>
        <v>10</v>
      </c>
      <c r="AL42" s="198">
        <f>SUM(W42:AJ42)</f>
        <v>50</v>
      </c>
      <c r="AM42" s="270" t="s">
        <v>38</v>
      </c>
      <c r="AN42" s="280">
        <f>IF(AL42=0,0,IF(AL42&lt;25,0.5,TRUNC(AL42/25)))</f>
        <v>2</v>
      </c>
      <c r="AO42" s="216">
        <f t="shared" si="0"/>
        <v>50</v>
      </c>
      <c r="AP42" s="211">
        <f t="shared" si="1"/>
        <v>2</v>
      </c>
      <c r="AQ42" s="164"/>
    </row>
    <row r="43" spans="1:43" ht="15" customHeight="1" x14ac:dyDescent="0.25">
      <c r="A43" s="190"/>
      <c r="B43" s="212">
        <v>21</v>
      </c>
      <c r="C43" s="277" t="s">
        <v>109</v>
      </c>
      <c r="D43" s="246" t="s">
        <v>123</v>
      </c>
      <c r="E43" s="279"/>
      <c r="F43" s="264"/>
      <c r="G43" s="198"/>
      <c r="H43" s="281"/>
      <c r="I43" s="281"/>
      <c r="J43" s="281"/>
      <c r="K43" s="281"/>
      <c r="L43" s="281"/>
      <c r="M43" s="200"/>
      <c r="N43" s="200"/>
      <c r="O43" s="200"/>
      <c r="P43" s="198"/>
      <c r="Q43" s="200"/>
      <c r="R43" s="198"/>
      <c r="S43" s="252"/>
      <c r="T43" s="198"/>
      <c r="U43" s="270"/>
      <c r="V43" s="280"/>
      <c r="W43" s="279">
        <v>15</v>
      </c>
      <c r="X43" s="198"/>
      <c r="Y43" s="198"/>
      <c r="Z43" s="200"/>
      <c r="AA43" s="200"/>
      <c r="AB43" s="200"/>
      <c r="AC43" s="200"/>
      <c r="AD43" s="200"/>
      <c r="AE43" s="200"/>
      <c r="AF43" s="200"/>
      <c r="AG43" s="200"/>
      <c r="AH43" s="198"/>
      <c r="AI43" s="200"/>
      <c r="AJ43" s="198">
        <v>10</v>
      </c>
      <c r="AK43" s="198">
        <f>SUM(W43:AH43)</f>
        <v>15</v>
      </c>
      <c r="AL43" s="198">
        <f>SUM(W43:AJ43)</f>
        <v>25</v>
      </c>
      <c r="AM43" s="270" t="s">
        <v>36</v>
      </c>
      <c r="AN43" s="280">
        <f>IF(AL43=0,0,IF(AL43&lt;25,0.5,TRUNC(AL43/25)))</f>
        <v>1</v>
      </c>
      <c r="AO43" s="216">
        <f t="shared" si="0"/>
        <v>25</v>
      </c>
      <c r="AP43" s="211">
        <f t="shared" si="1"/>
        <v>1</v>
      </c>
      <c r="AQ43" s="164"/>
    </row>
    <row r="44" spans="1:43" s="235" customFormat="1" ht="15" customHeight="1" x14ac:dyDescent="0.2">
      <c r="A44" s="244"/>
      <c r="B44" s="194">
        <v>22</v>
      </c>
      <c r="C44" s="277" t="s">
        <v>109</v>
      </c>
      <c r="D44" s="246" t="s">
        <v>124</v>
      </c>
      <c r="E44" s="197"/>
      <c r="F44" s="198"/>
      <c r="G44" s="213"/>
      <c r="H44" s="214"/>
      <c r="I44" s="214"/>
      <c r="J44" s="214"/>
      <c r="K44" s="214"/>
      <c r="L44" s="214"/>
      <c r="M44" s="199"/>
      <c r="N44" s="199"/>
      <c r="O44" s="199"/>
      <c r="P44" s="199"/>
      <c r="Q44" s="199"/>
      <c r="R44" s="198"/>
      <c r="S44" s="201"/>
      <c r="T44" s="200"/>
      <c r="U44" s="282"/>
      <c r="V44" s="253"/>
      <c r="W44" s="279">
        <v>15</v>
      </c>
      <c r="X44" s="198"/>
      <c r="Y44" s="198"/>
      <c r="Z44" s="200"/>
      <c r="AA44" s="200"/>
      <c r="AB44" s="200"/>
      <c r="AC44" s="200"/>
      <c r="AD44" s="200"/>
      <c r="AE44" s="200"/>
      <c r="AF44" s="200"/>
      <c r="AG44" s="200"/>
      <c r="AH44" s="198"/>
      <c r="AI44" s="200"/>
      <c r="AJ44" s="198">
        <v>10</v>
      </c>
      <c r="AK44" s="198">
        <f>SUM(W44:AH44)</f>
        <v>15</v>
      </c>
      <c r="AL44" s="198">
        <f>SUM(W44:AJ44)</f>
        <v>25</v>
      </c>
      <c r="AM44" s="270" t="s">
        <v>36</v>
      </c>
      <c r="AN44" s="280">
        <f>IF(AL44=0,0,IF(AL44&lt;25,0.5,TRUNC(AL44/25)))</f>
        <v>1</v>
      </c>
      <c r="AO44" s="216">
        <f t="shared" si="0"/>
        <v>25</v>
      </c>
      <c r="AP44" s="211">
        <f t="shared" si="1"/>
        <v>1</v>
      </c>
      <c r="AQ44" s="164"/>
    </row>
    <row r="45" spans="1:43" ht="15" customHeight="1" x14ac:dyDescent="0.25">
      <c r="A45" s="244"/>
      <c r="B45" s="212">
        <v>23</v>
      </c>
      <c r="C45" s="277" t="s">
        <v>109</v>
      </c>
      <c r="D45" s="246" t="s">
        <v>125</v>
      </c>
      <c r="E45" s="279">
        <v>15</v>
      </c>
      <c r="F45" s="198"/>
      <c r="G45" s="198"/>
      <c r="H45" s="200"/>
      <c r="I45" s="200"/>
      <c r="J45" s="200"/>
      <c r="K45" s="200"/>
      <c r="L45" s="200"/>
      <c r="M45" s="200"/>
      <c r="N45" s="200"/>
      <c r="O45" s="200"/>
      <c r="P45" s="198"/>
      <c r="Q45" s="200"/>
      <c r="R45" s="198">
        <v>10</v>
      </c>
      <c r="S45" s="198">
        <f>SUM(E45:P45)</f>
        <v>15</v>
      </c>
      <c r="T45" s="198">
        <f>SUM(E45:R45)</f>
        <v>25</v>
      </c>
      <c r="U45" s="270" t="s">
        <v>36</v>
      </c>
      <c r="V45" s="280">
        <f>IF(T45=0,0,IF(T45&lt;25,0.5,TRUNC(T45/25)))</f>
        <v>1</v>
      </c>
      <c r="W45" s="197"/>
      <c r="X45" s="214"/>
      <c r="Y45" s="198"/>
      <c r="Z45" s="214"/>
      <c r="AA45" s="214"/>
      <c r="AB45" s="214"/>
      <c r="AC45" s="214"/>
      <c r="AD45" s="214"/>
      <c r="AE45" s="199"/>
      <c r="AF45" s="199"/>
      <c r="AG45" s="199"/>
      <c r="AH45" s="199"/>
      <c r="AI45" s="199"/>
      <c r="AJ45" s="198"/>
      <c r="AK45" s="201"/>
      <c r="AL45" s="200"/>
      <c r="AM45" s="202"/>
      <c r="AN45" s="215"/>
      <c r="AO45" s="216">
        <f t="shared" si="0"/>
        <v>25</v>
      </c>
      <c r="AP45" s="211">
        <f t="shared" si="1"/>
        <v>1</v>
      </c>
      <c r="AQ45" s="164"/>
    </row>
    <row r="46" spans="1:43" ht="15" customHeight="1" x14ac:dyDescent="0.25">
      <c r="A46" s="244"/>
      <c r="B46" s="194">
        <v>24</v>
      </c>
      <c r="C46" s="277" t="s">
        <v>109</v>
      </c>
      <c r="D46" s="246" t="s">
        <v>126</v>
      </c>
      <c r="E46" s="197"/>
      <c r="F46" s="198"/>
      <c r="G46" s="198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8"/>
      <c r="S46" s="201"/>
      <c r="T46" s="200"/>
      <c r="U46" s="221"/>
      <c r="V46" s="253"/>
      <c r="W46" s="279">
        <v>10</v>
      </c>
      <c r="X46" s="198"/>
      <c r="Y46" s="198"/>
      <c r="Z46" s="200"/>
      <c r="AA46" s="200"/>
      <c r="AB46" s="200"/>
      <c r="AC46" s="200"/>
      <c r="AD46" s="200"/>
      <c r="AE46" s="200"/>
      <c r="AF46" s="200"/>
      <c r="AG46" s="200"/>
      <c r="AH46" s="198"/>
      <c r="AI46" s="200"/>
      <c r="AJ46" s="198">
        <v>15</v>
      </c>
      <c r="AK46" s="198">
        <f t="shared" ref="AK46:AK55" si="9">SUM(W46:AH46)</f>
        <v>10</v>
      </c>
      <c r="AL46" s="198">
        <f t="shared" ref="AL46:AL55" si="10">SUM(W46:AJ46)</f>
        <v>25</v>
      </c>
      <c r="AM46" s="270" t="s">
        <v>36</v>
      </c>
      <c r="AN46" s="280">
        <f t="shared" ref="AN46:AN55" si="11">IF(AL46=0,0,IF(AL46&lt;25,0.5,TRUNC(AL46/25)))</f>
        <v>1</v>
      </c>
      <c r="AO46" s="216">
        <f t="shared" si="0"/>
        <v>25</v>
      </c>
      <c r="AP46" s="211">
        <f>V46+AN46</f>
        <v>1</v>
      </c>
      <c r="AQ46" s="164"/>
    </row>
    <row r="47" spans="1:43" ht="15" customHeight="1" x14ac:dyDescent="0.25">
      <c r="A47" s="244"/>
      <c r="B47" s="212">
        <v>25</v>
      </c>
      <c r="C47" s="277" t="s">
        <v>109</v>
      </c>
      <c r="D47" s="246" t="s">
        <v>127</v>
      </c>
      <c r="E47" s="197"/>
      <c r="F47" s="198"/>
      <c r="G47" s="198"/>
      <c r="H47" s="199"/>
      <c r="I47" s="200"/>
      <c r="J47" s="199"/>
      <c r="K47" s="199"/>
      <c r="L47" s="199"/>
      <c r="M47" s="199"/>
      <c r="N47" s="199"/>
      <c r="O47" s="199"/>
      <c r="P47" s="199"/>
      <c r="Q47" s="199"/>
      <c r="R47" s="198"/>
      <c r="S47" s="201"/>
      <c r="T47" s="200"/>
      <c r="U47" s="202"/>
      <c r="V47" s="253"/>
      <c r="W47" s="279">
        <v>10</v>
      </c>
      <c r="X47" s="198"/>
      <c r="Y47" s="198"/>
      <c r="Z47" s="200"/>
      <c r="AA47" s="200"/>
      <c r="AB47" s="200"/>
      <c r="AC47" s="200"/>
      <c r="AD47" s="200"/>
      <c r="AE47" s="200"/>
      <c r="AF47" s="200"/>
      <c r="AG47" s="200"/>
      <c r="AH47" s="198"/>
      <c r="AI47" s="200"/>
      <c r="AJ47" s="198">
        <v>15</v>
      </c>
      <c r="AK47" s="198">
        <f t="shared" si="9"/>
        <v>10</v>
      </c>
      <c r="AL47" s="198">
        <f t="shared" si="10"/>
        <v>25</v>
      </c>
      <c r="AM47" s="270" t="s">
        <v>36</v>
      </c>
      <c r="AN47" s="280">
        <f t="shared" si="11"/>
        <v>1</v>
      </c>
      <c r="AO47" s="216">
        <f t="shared" si="0"/>
        <v>25</v>
      </c>
      <c r="AP47" s="211">
        <f t="shared" si="1"/>
        <v>1</v>
      </c>
      <c r="AQ47" s="164"/>
    </row>
    <row r="48" spans="1:43" s="235" customFormat="1" ht="15" customHeight="1" x14ac:dyDescent="0.2">
      <c r="A48" s="244"/>
      <c r="B48" s="194">
        <v>26</v>
      </c>
      <c r="C48" s="277" t="s">
        <v>109</v>
      </c>
      <c r="D48" s="246" t="s">
        <v>128</v>
      </c>
      <c r="E48" s="283">
        <v>25</v>
      </c>
      <c r="F48" s="218"/>
      <c r="G48" s="218">
        <v>10</v>
      </c>
      <c r="H48" s="200"/>
      <c r="I48" s="200"/>
      <c r="J48" s="200"/>
      <c r="K48" s="200">
        <v>10</v>
      </c>
      <c r="L48" s="200"/>
      <c r="M48" s="200"/>
      <c r="N48" s="200"/>
      <c r="O48" s="200"/>
      <c r="P48" s="198"/>
      <c r="Q48" s="200"/>
      <c r="R48" s="198">
        <v>5</v>
      </c>
      <c r="S48" s="198">
        <f>SUM(E48:P48)</f>
        <v>45</v>
      </c>
      <c r="T48" s="198">
        <f>SUM(E48:R48)</f>
        <v>50</v>
      </c>
      <c r="U48" s="270" t="s">
        <v>36</v>
      </c>
      <c r="V48" s="280">
        <f>IF(T48=0,0,IF(T48&lt;25,0.5,TRUNC(T48/25)))</f>
        <v>2</v>
      </c>
      <c r="W48" s="283"/>
      <c r="X48" s="218"/>
      <c r="Y48" s="218"/>
      <c r="Z48" s="200"/>
      <c r="AA48" s="200"/>
      <c r="AB48" s="200"/>
      <c r="AC48" s="200"/>
      <c r="AD48" s="200"/>
      <c r="AE48" s="200"/>
      <c r="AF48" s="200"/>
      <c r="AG48" s="200"/>
      <c r="AH48" s="198"/>
      <c r="AI48" s="200"/>
      <c r="AJ48" s="198"/>
      <c r="AK48" s="198"/>
      <c r="AL48" s="198"/>
      <c r="AM48" s="270"/>
      <c r="AN48" s="280"/>
      <c r="AO48" s="216">
        <f t="shared" si="0"/>
        <v>50</v>
      </c>
      <c r="AP48" s="211">
        <f t="shared" si="1"/>
        <v>2</v>
      </c>
      <c r="AQ48" s="164"/>
    </row>
    <row r="49" spans="1:43" ht="15" customHeight="1" x14ac:dyDescent="0.25">
      <c r="A49" s="244"/>
      <c r="B49" s="212">
        <v>27</v>
      </c>
      <c r="C49" s="277" t="s">
        <v>109</v>
      </c>
      <c r="D49" s="246" t="s">
        <v>129</v>
      </c>
      <c r="E49" s="197"/>
      <c r="F49" s="198"/>
      <c r="G49" s="198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8"/>
      <c r="S49" s="201"/>
      <c r="T49" s="200"/>
      <c r="U49" s="221"/>
      <c r="V49" s="253"/>
      <c r="W49" s="283">
        <v>20</v>
      </c>
      <c r="X49" s="218"/>
      <c r="Y49" s="218">
        <v>10</v>
      </c>
      <c r="Z49" s="284"/>
      <c r="AA49" s="284"/>
      <c r="AB49" s="284"/>
      <c r="AC49" s="284">
        <v>20</v>
      </c>
      <c r="AD49" s="284"/>
      <c r="AE49" s="200"/>
      <c r="AF49" s="200"/>
      <c r="AG49" s="200"/>
      <c r="AH49" s="198"/>
      <c r="AI49" s="200"/>
      <c r="AJ49" s="198">
        <v>25</v>
      </c>
      <c r="AK49" s="198">
        <f t="shared" si="9"/>
        <v>50</v>
      </c>
      <c r="AL49" s="198">
        <f t="shared" si="10"/>
        <v>75</v>
      </c>
      <c r="AM49" s="270" t="s">
        <v>38</v>
      </c>
      <c r="AN49" s="280">
        <f t="shared" si="11"/>
        <v>3</v>
      </c>
      <c r="AO49" s="216">
        <f t="shared" si="0"/>
        <v>75</v>
      </c>
      <c r="AP49" s="211">
        <f t="shared" si="1"/>
        <v>3</v>
      </c>
      <c r="AQ49" s="164"/>
    </row>
    <row r="50" spans="1:43" ht="15" customHeight="1" x14ac:dyDescent="0.25">
      <c r="A50" s="244"/>
      <c r="B50" s="194">
        <v>28</v>
      </c>
      <c r="C50" s="277" t="s">
        <v>109</v>
      </c>
      <c r="D50" s="246" t="s">
        <v>130</v>
      </c>
      <c r="E50" s="283">
        <v>20</v>
      </c>
      <c r="F50" s="218"/>
      <c r="G50" s="218">
        <v>10</v>
      </c>
      <c r="H50" s="284"/>
      <c r="I50" s="284"/>
      <c r="J50" s="284"/>
      <c r="K50" s="284">
        <v>20</v>
      </c>
      <c r="L50" s="284"/>
      <c r="M50" s="200"/>
      <c r="N50" s="200"/>
      <c r="O50" s="200"/>
      <c r="P50" s="198"/>
      <c r="Q50" s="200"/>
      <c r="R50" s="198"/>
      <c r="S50" s="198">
        <f>SUM(E50:P50)</f>
        <v>50</v>
      </c>
      <c r="T50" s="198">
        <f>SUM(E50:R50)</f>
        <v>50</v>
      </c>
      <c r="U50" s="270" t="s">
        <v>36</v>
      </c>
      <c r="V50" s="280">
        <f>IF(T50=0,0,IF(T50&lt;25,0.5,TRUNC(T50/25)))</f>
        <v>2</v>
      </c>
      <c r="W50" s="283"/>
      <c r="X50" s="218"/>
      <c r="Y50" s="218"/>
      <c r="Z50" s="284"/>
      <c r="AA50" s="284"/>
      <c r="AB50" s="284"/>
      <c r="AC50" s="284"/>
      <c r="AD50" s="284"/>
      <c r="AE50" s="200"/>
      <c r="AF50" s="200"/>
      <c r="AG50" s="200"/>
      <c r="AH50" s="198"/>
      <c r="AI50" s="200"/>
      <c r="AJ50" s="198"/>
      <c r="AK50" s="198"/>
      <c r="AL50" s="198"/>
      <c r="AM50" s="270"/>
      <c r="AN50" s="280"/>
      <c r="AO50" s="216">
        <f t="shared" si="0"/>
        <v>50</v>
      </c>
      <c r="AP50" s="211">
        <f t="shared" si="1"/>
        <v>2</v>
      </c>
      <c r="AQ50" s="164"/>
    </row>
    <row r="51" spans="1:43" ht="15" customHeight="1" x14ac:dyDescent="0.25">
      <c r="A51" s="244"/>
      <c r="B51" s="212">
        <v>29</v>
      </c>
      <c r="C51" s="277" t="s">
        <v>109</v>
      </c>
      <c r="D51" s="246" t="s">
        <v>131</v>
      </c>
      <c r="E51" s="197"/>
      <c r="F51" s="198"/>
      <c r="G51" s="198"/>
      <c r="H51" s="199"/>
      <c r="I51" s="200"/>
      <c r="J51" s="199"/>
      <c r="K51" s="199"/>
      <c r="L51" s="199"/>
      <c r="M51" s="199"/>
      <c r="N51" s="199"/>
      <c r="O51" s="199"/>
      <c r="P51" s="199"/>
      <c r="Q51" s="199"/>
      <c r="R51" s="198"/>
      <c r="S51" s="201"/>
      <c r="T51" s="200"/>
      <c r="U51" s="202"/>
      <c r="V51" s="253"/>
      <c r="W51" s="283">
        <v>15</v>
      </c>
      <c r="X51" s="218"/>
      <c r="Y51" s="218">
        <v>10</v>
      </c>
      <c r="Z51" s="284"/>
      <c r="AA51" s="284"/>
      <c r="AB51" s="284"/>
      <c r="AC51" s="284">
        <v>20</v>
      </c>
      <c r="AD51" s="284"/>
      <c r="AE51" s="200"/>
      <c r="AF51" s="200"/>
      <c r="AG51" s="200"/>
      <c r="AH51" s="198"/>
      <c r="AI51" s="200"/>
      <c r="AJ51" s="198">
        <v>30</v>
      </c>
      <c r="AK51" s="198">
        <f t="shared" si="9"/>
        <v>45</v>
      </c>
      <c r="AL51" s="198">
        <f t="shared" si="10"/>
        <v>75</v>
      </c>
      <c r="AM51" s="270" t="s">
        <v>38</v>
      </c>
      <c r="AN51" s="280">
        <f t="shared" si="11"/>
        <v>3</v>
      </c>
      <c r="AO51" s="216">
        <f t="shared" si="0"/>
        <v>75</v>
      </c>
      <c r="AP51" s="211">
        <f t="shared" si="1"/>
        <v>3</v>
      </c>
      <c r="AQ51" s="164"/>
    </row>
    <row r="52" spans="1:43" ht="15" customHeight="1" x14ac:dyDescent="0.25">
      <c r="A52" s="190"/>
      <c r="B52" s="194">
        <v>30</v>
      </c>
      <c r="C52" s="277" t="s">
        <v>109</v>
      </c>
      <c r="D52" s="246" t="s">
        <v>132</v>
      </c>
      <c r="E52" s="197"/>
      <c r="F52" s="198"/>
      <c r="G52" s="198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8"/>
      <c r="S52" s="201"/>
      <c r="T52" s="200"/>
      <c r="U52" s="202"/>
      <c r="V52" s="253"/>
      <c r="W52" s="283">
        <v>15</v>
      </c>
      <c r="X52" s="218"/>
      <c r="Y52" s="218">
        <v>10</v>
      </c>
      <c r="Z52" s="200"/>
      <c r="AA52" s="200"/>
      <c r="AB52" s="200"/>
      <c r="AC52" s="200">
        <v>20</v>
      </c>
      <c r="AD52" s="200"/>
      <c r="AE52" s="200"/>
      <c r="AF52" s="200"/>
      <c r="AG52" s="200"/>
      <c r="AH52" s="198"/>
      <c r="AI52" s="200"/>
      <c r="AJ52" s="198">
        <v>30</v>
      </c>
      <c r="AK52" s="198">
        <f t="shared" si="9"/>
        <v>45</v>
      </c>
      <c r="AL52" s="198">
        <f t="shared" si="10"/>
        <v>75</v>
      </c>
      <c r="AM52" s="270" t="s">
        <v>38</v>
      </c>
      <c r="AN52" s="280">
        <f t="shared" si="11"/>
        <v>3</v>
      </c>
      <c r="AO52" s="216">
        <f t="shared" si="0"/>
        <v>75</v>
      </c>
      <c r="AP52" s="211">
        <f t="shared" si="1"/>
        <v>3</v>
      </c>
      <c r="AQ52" s="164"/>
    </row>
    <row r="53" spans="1:43" ht="15" customHeight="1" x14ac:dyDescent="0.25">
      <c r="A53" s="190"/>
      <c r="B53" s="212">
        <v>31</v>
      </c>
      <c r="C53" s="277" t="s">
        <v>109</v>
      </c>
      <c r="D53" s="246" t="s">
        <v>133</v>
      </c>
      <c r="E53" s="197"/>
      <c r="F53" s="198"/>
      <c r="G53" s="198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8"/>
      <c r="S53" s="201"/>
      <c r="T53" s="200"/>
      <c r="U53" s="202"/>
      <c r="V53" s="253"/>
      <c r="W53" s="283">
        <v>20</v>
      </c>
      <c r="X53" s="218"/>
      <c r="Y53" s="218">
        <v>10</v>
      </c>
      <c r="Z53" s="200"/>
      <c r="AA53" s="200"/>
      <c r="AB53" s="200"/>
      <c r="AC53" s="200">
        <v>20</v>
      </c>
      <c r="AD53" s="200"/>
      <c r="AE53" s="200"/>
      <c r="AF53" s="200"/>
      <c r="AG53" s="200"/>
      <c r="AH53" s="198"/>
      <c r="AI53" s="200"/>
      <c r="AJ53" s="198">
        <v>25</v>
      </c>
      <c r="AK53" s="198">
        <f t="shared" si="9"/>
        <v>50</v>
      </c>
      <c r="AL53" s="198">
        <f t="shared" si="10"/>
        <v>75</v>
      </c>
      <c r="AM53" s="270" t="s">
        <v>38</v>
      </c>
      <c r="AN53" s="280">
        <f t="shared" si="11"/>
        <v>3</v>
      </c>
      <c r="AO53" s="216">
        <f t="shared" si="0"/>
        <v>75</v>
      </c>
      <c r="AP53" s="211">
        <f t="shared" si="1"/>
        <v>3</v>
      </c>
      <c r="AQ53" s="164"/>
    </row>
    <row r="54" spans="1:43" s="235" customFormat="1" ht="15" customHeight="1" x14ac:dyDescent="0.2">
      <c r="A54" s="190"/>
      <c r="B54" s="194">
        <v>32</v>
      </c>
      <c r="C54" s="277" t="s">
        <v>109</v>
      </c>
      <c r="D54" s="246" t="s">
        <v>134</v>
      </c>
      <c r="E54" s="197"/>
      <c r="F54" s="214"/>
      <c r="G54" s="198"/>
      <c r="H54" s="214"/>
      <c r="I54" s="214"/>
      <c r="J54" s="214"/>
      <c r="K54" s="214"/>
      <c r="L54" s="214"/>
      <c r="M54" s="199"/>
      <c r="N54" s="199"/>
      <c r="O54" s="199"/>
      <c r="P54" s="199"/>
      <c r="Q54" s="199"/>
      <c r="R54" s="198"/>
      <c r="S54" s="201"/>
      <c r="T54" s="200"/>
      <c r="U54" s="202"/>
      <c r="V54" s="253"/>
      <c r="W54" s="279">
        <v>15</v>
      </c>
      <c r="X54" s="198"/>
      <c r="Y54" s="198">
        <v>15</v>
      </c>
      <c r="Z54" s="200"/>
      <c r="AA54" s="200"/>
      <c r="AB54" s="200"/>
      <c r="AC54" s="200">
        <v>20</v>
      </c>
      <c r="AD54" s="200"/>
      <c r="AE54" s="200"/>
      <c r="AF54" s="200"/>
      <c r="AG54" s="200"/>
      <c r="AH54" s="198"/>
      <c r="AI54" s="200"/>
      <c r="AJ54" s="198"/>
      <c r="AK54" s="198">
        <f t="shared" si="9"/>
        <v>50</v>
      </c>
      <c r="AL54" s="201">
        <f t="shared" si="10"/>
        <v>50</v>
      </c>
      <c r="AM54" s="270" t="s">
        <v>36</v>
      </c>
      <c r="AN54" s="280">
        <f t="shared" si="11"/>
        <v>2</v>
      </c>
      <c r="AO54" s="216">
        <f t="shared" si="0"/>
        <v>50</v>
      </c>
      <c r="AP54" s="211">
        <f t="shared" si="1"/>
        <v>2</v>
      </c>
      <c r="AQ54" s="164"/>
    </row>
    <row r="55" spans="1:43" s="235" customFormat="1" ht="15" customHeight="1" thickBot="1" x14ac:dyDescent="0.25">
      <c r="A55" s="244"/>
      <c r="B55" s="212">
        <v>33</v>
      </c>
      <c r="C55" s="285" t="s">
        <v>109</v>
      </c>
      <c r="D55" s="256" t="s">
        <v>135</v>
      </c>
      <c r="E55" s="224"/>
      <c r="F55" s="226"/>
      <c r="G55" s="286"/>
      <c r="H55" s="225"/>
      <c r="I55" s="225"/>
      <c r="J55" s="225"/>
      <c r="K55" s="225"/>
      <c r="L55" s="225"/>
      <c r="M55" s="227"/>
      <c r="N55" s="227"/>
      <c r="O55" s="227"/>
      <c r="P55" s="227"/>
      <c r="Q55" s="227"/>
      <c r="R55" s="226"/>
      <c r="S55" s="228"/>
      <c r="T55" s="229"/>
      <c r="U55" s="287"/>
      <c r="V55" s="231"/>
      <c r="W55" s="279">
        <v>15</v>
      </c>
      <c r="X55" s="198"/>
      <c r="Y55" s="198">
        <v>15</v>
      </c>
      <c r="Z55" s="200"/>
      <c r="AA55" s="200"/>
      <c r="AB55" s="200"/>
      <c r="AC55" s="200">
        <v>20</v>
      </c>
      <c r="AD55" s="200"/>
      <c r="AE55" s="200"/>
      <c r="AF55" s="200"/>
      <c r="AG55" s="200"/>
      <c r="AH55" s="198"/>
      <c r="AI55" s="200"/>
      <c r="AJ55" s="198"/>
      <c r="AK55" s="198">
        <f t="shared" si="9"/>
        <v>50</v>
      </c>
      <c r="AL55" s="201">
        <f t="shared" si="10"/>
        <v>50</v>
      </c>
      <c r="AM55" s="270" t="s">
        <v>36</v>
      </c>
      <c r="AN55" s="280">
        <f t="shared" si="11"/>
        <v>2</v>
      </c>
      <c r="AO55" s="233">
        <f t="shared" si="0"/>
        <v>50</v>
      </c>
      <c r="AP55" s="234">
        <f t="shared" si="1"/>
        <v>2</v>
      </c>
      <c r="AQ55" s="164"/>
    </row>
    <row r="56" spans="1:43" s="235" customFormat="1" ht="15" customHeight="1" thickBot="1" x14ac:dyDescent="0.25">
      <c r="A56" s="244"/>
      <c r="B56" s="236" t="s">
        <v>47</v>
      </c>
      <c r="C56" s="237"/>
      <c r="D56" s="238"/>
      <c r="E56" s="239">
        <f>SUM(E36:E55)</f>
        <v>170</v>
      </c>
      <c r="F56" s="239">
        <f t="shared" ref="F56:AP56" si="12">SUM(F36:F55)</f>
        <v>0</v>
      </c>
      <c r="G56" s="239">
        <f t="shared" si="12"/>
        <v>20</v>
      </c>
      <c r="H56" s="239">
        <f t="shared" si="12"/>
        <v>0</v>
      </c>
      <c r="I56" s="239">
        <f t="shared" si="12"/>
        <v>0</v>
      </c>
      <c r="J56" s="239">
        <f t="shared" si="12"/>
        <v>0</v>
      </c>
      <c r="K56" s="239">
        <f t="shared" si="12"/>
        <v>30</v>
      </c>
      <c r="L56" s="239">
        <f t="shared" si="12"/>
        <v>0</v>
      </c>
      <c r="M56" s="239">
        <f t="shared" si="12"/>
        <v>0</v>
      </c>
      <c r="N56" s="239">
        <f t="shared" si="12"/>
        <v>0</v>
      </c>
      <c r="O56" s="239">
        <f t="shared" si="12"/>
        <v>0</v>
      </c>
      <c r="P56" s="239">
        <f t="shared" si="12"/>
        <v>0</v>
      </c>
      <c r="Q56" s="239">
        <f t="shared" si="12"/>
        <v>0</v>
      </c>
      <c r="R56" s="239">
        <f t="shared" si="12"/>
        <v>155</v>
      </c>
      <c r="S56" s="239">
        <f t="shared" si="12"/>
        <v>220</v>
      </c>
      <c r="T56" s="239">
        <f t="shared" si="12"/>
        <v>375</v>
      </c>
      <c r="U56" s="239"/>
      <c r="V56" s="240">
        <f t="shared" si="12"/>
        <v>15</v>
      </c>
      <c r="W56" s="239">
        <f t="shared" si="12"/>
        <v>160</v>
      </c>
      <c r="X56" s="239">
        <f t="shared" si="12"/>
        <v>0</v>
      </c>
      <c r="Y56" s="239">
        <f t="shared" si="12"/>
        <v>70</v>
      </c>
      <c r="Z56" s="239">
        <f t="shared" si="12"/>
        <v>0</v>
      </c>
      <c r="AA56" s="239">
        <f t="shared" si="12"/>
        <v>0</v>
      </c>
      <c r="AB56" s="239">
        <f t="shared" si="12"/>
        <v>0</v>
      </c>
      <c r="AC56" s="239">
        <f t="shared" si="12"/>
        <v>120</v>
      </c>
      <c r="AD56" s="239">
        <f t="shared" si="12"/>
        <v>0</v>
      </c>
      <c r="AE56" s="239">
        <f t="shared" si="12"/>
        <v>0</v>
      </c>
      <c r="AF56" s="239">
        <f t="shared" si="12"/>
        <v>0</v>
      </c>
      <c r="AG56" s="239">
        <f t="shared" si="12"/>
        <v>0</v>
      </c>
      <c r="AH56" s="239">
        <f t="shared" si="12"/>
        <v>0</v>
      </c>
      <c r="AI56" s="239">
        <f t="shared" si="12"/>
        <v>0</v>
      </c>
      <c r="AJ56" s="239">
        <f t="shared" si="12"/>
        <v>200</v>
      </c>
      <c r="AK56" s="239">
        <f t="shared" si="12"/>
        <v>350</v>
      </c>
      <c r="AL56" s="239">
        <f t="shared" si="12"/>
        <v>550</v>
      </c>
      <c r="AM56" s="239"/>
      <c r="AN56" s="240">
        <f t="shared" si="12"/>
        <v>22</v>
      </c>
      <c r="AO56" s="239">
        <f t="shared" si="12"/>
        <v>925</v>
      </c>
      <c r="AP56" s="240">
        <f t="shared" si="12"/>
        <v>37</v>
      </c>
      <c r="AQ56" s="164"/>
    </row>
    <row r="57" spans="1:43" s="235" customFormat="1" ht="15" customHeight="1" thickBot="1" x14ac:dyDescent="0.25">
      <c r="A57" s="244"/>
      <c r="B57" s="241" t="s">
        <v>78</v>
      </c>
      <c r="C57" s="242"/>
      <c r="D57" s="242"/>
      <c r="E57" s="242"/>
      <c r="F57" s="242"/>
      <c r="G57" s="242"/>
      <c r="H57" s="242"/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  <c r="AJ57" s="242"/>
      <c r="AK57" s="242"/>
      <c r="AL57" s="242"/>
      <c r="AM57" s="242"/>
      <c r="AN57" s="242"/>
      <c r="AO57" s="242"/>
      <c r="AP57" s="243"/>
      <c r="AQ57" s="164"/>
    </row>
    <row r="58" spans="1:43" ht="15" customHeight="1" thickBot="1" x14ac:dyDescent="0.3">
      <c r="A58" s="244"/>
      <c r="B58" s="194">
        <v>34</v>
      </c>
      <c r="C58" s="277" t="s">
        <v>109</v>
      </c>
      <c r="D58" s="246" t="s">
        <v>136</v>
      </c>
      <c r="E58" s="204"/>
      <c r="F58" s="252"/>
      <c r="G58" s="252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52"/>
      <c r="S58" s="201"/>
      <c r="T58" s="201"/>
      <c r="U58" s="221"/>
      <c r="V58" s="253"/>
      <c r="W58" s="279"/>
      <c r="X58" s="281"/>
      <c r="Y58" s="200"/>
      <c r="Z58" s="200"/>
      <c r="AA58" s="200"/>
      <c r="AB58" s="200"/>
      <c r="AC58" s="200"/>
      <c r="AD58" s="200"/>
      <c r="AE58" s="200"/>
      <c r="AF58" s="200"/>
      <c r="AG58" s="200"/>
      <c r="AH58" s="200"/>
      <c r="AI58" s="200">
        <v>300</v>
      </c>
      <c r="AJ58" s="200"/>
      <c r="AK58" s="201">
        <f>SUM(W58:AH58)</f>
        <v>0</v>
      </c>
      <c r="AL58" s="201"/>
      <c r="AM58" s="270" t="s">
        <v>60</v>
      </c>
      <c r="AN58" s="280">
        <v>11</v>
      </c>
      <c r="AO58" s="216">
        <f t="shared" si="0"/>
        <v>0</v>
      </c>
      <c r="AP58" s="211">
        <f t="shared" si="1"/>
        <v>11</v>
      </c>
      <c r="AQ58" s="164"/>
    </row>
    <row r="59" spans="1:43" ht="15" customHeight="1" thickBot="1" x14ac:dyDescent="0.3">
      <c r="A59" s="244"/>
      <c r="B59" s="236" t="s">
        <v>47</v>
      </c>
      <c r="C59" s="237"/>
      <c r="D59" s="238"/>
      <c r="E59" s="239">
        <f>SUM(E58:E58)</f>
        <v>0</v>
      </c>
      <c r="F59" s="239">
        <f t="shared" ref="F59:AP59" si="13">SUM(F58:F58)</f>
        <v>0</v>
      </c>
      <c r="G59" s="239">
        <f t="shared" si="13"/>
        <v>0</v>
      </c>
      <c r="H59" s="239">
        <f t="shared" si="13"/>
        <v>0</v>
      </c>
      <c r="I59" s="239">
        <f t="shared" si="13"/>
        <v>0</v>
      </c>
      <c r="J59" s="239">
        <f t="shared" si="13"/>
        <v>0</v>
      </c>
      <c r="K59" s="239">
        <f t="shared" si="13"/>
        <v>0</v>
      </c>
      <c r="L59" s="239">
        <f t="shared" si="13"/>
        <v>0</v>
      </c>
      <c r="M59" s="239">
        <f t="shared" si="13"/>
        <v>0</v>
      </c>
      <c r="N59" s="239">
        <f t="shared" si="13"/>
        <v>0</v>
      </c>
      <c r="O59" s="239">
        <f t="shared" si="13"/>
        <v>0</v>
      </c>
      <c r="P59" s="239">
        <f t="shared" si="13"/>
        <v>0</v>
      </c>
      <c r="Q59" s="239">
        <f t="shared" si="13"/>
        <v>0</v>
      </c>
      <c r="R59" s="239">
        <f t="shared" si="13"/>
        <v>0</v>
      </c>
      <c r="S59" s="239">
        <f t="shared" si="13"/>
        <v>0</v>
      </c>
      <c r="T59" s="239">
        <f t="shared" si="13"/>
        <v>0</v>
      </c>
      <c r="U59" s="239"/>
      <c r="V59" s="240">
        <f t="shared" si="13"/>
        <v>0</v>
      </c>
      <c r="W59" s="239">
        <f t="shared" si="13"/>
        <v>0</v>
      </c>
      <c r="X59" s="239">
        <f t="shared" si="13"/>
        <v>0</v>
      </c>
      <c r="Y59" s="239">
        <f t="shared" si="13"/>
        <v>0</v>
      </c>
      <c r="Z59" s="239">
        <f t="shared" si="13"/>
        <v>0</v>
      </c>
      <c r="AA59" s="239">
        <f t="shared" si="13"/>
        <v>0</v>
      </c>
      <c r="AB59" s="239">
        <f t="shared" si="13"/>
        <v>0</v>
      </c>
      <c r="AC59" s="239">
        <f t="shared" si="13"/>
        <v>0</v>
      </c>
      <c r="AD59" s="239">
        <f t="shared" si="13"/>
        <v>0</v>
      </c>
      <c r="AE59" s="239">
        <f t="shared" si="13"/>
        <v>0</v>
      </c>
      <c r="AF59" s="239">
        <f t="shared" si="13"/>
        <v>0</v>
      </c>
      <c r="AG59" s="239">
        <f t="shared" si="13"/>
        <v>0</v>
      </c>
      <c r="AH59" s="239">
        <f t="shared" si="13"/>
        <v>0</v>
      </c>
      <c r="AI59" s="239">
        <f t="shared" si="13"/>
        <v>300</v>
      </c>
      <c r="AJ59" s="239">
        <f t="shared" si="13"/>
        <v>0</v>
      </c>
      <c r="AK59" s="239">
        <f t="shared" si="13"/>
        <v>0</v>
      </c>
      <c r="AL59" s="239">
        <f t="shared" si="13"/>
        <v>0</v>
      </c>
      <c r="AM59" s="239"/>
      <c r="AN59" s="240">
        <f t="shared" si="13"/>
        <v>11</v>
      </c>
      <c r="AO59" s="239">
        <f t="shared" si="13"/>
        <v>0</v>
      </c>
      <c r="AP59" s="240">
        <f t="shared" si="13"/>
        <v>11</v>
      </c>
      <c r="AQ59" s="164"/>
    </row>
    <row r="60" spans="1:43" ht="15.75" thickBot="1" x14ac:dyDescent="0.3">
      <c r="B60" s="236" t="s">
        <v>47</v>
      </c>
      <c r="C60" s="237"/>
      <c r="D60" s="238"/>
      <c r="E60" s="239">
        <f>E23+E27+E34+E56+E59</f>
        <v>245</v>
      </c>
      <c r="F60" s="239">
        <f t="shared" ref="F60:AP60" si="14">F23+F27+F34+F56+F59</f>
        <v>0</v>
      </c>
      <c r="G60" s="239">
        <f t="shared" si="14"/>
        <v>40</v>
      </c>
      <c r="H60" s="239">
        <f t="shared" si="14"/>
        <v>120</v>
      </c>
      <c r="I60" s="239">
        <f t="shared" si="14"/>
        <v>0</v>
      </c>
      <c r="J60" s="239">
        <f t="shared" si="14"/>
        <v>0</v>
      </c>
      <c r="K60" s="239">
        <f t="shared" si="14"/>
        <v>40</v>
      </c>
      <c r="L60" s="239">
        <f t="shared" si="14"/>
        <v>0</v>
      </c>
      <c r="M60" s="239">
        <f t="shared" si="14"/>
        <v>0</v>
      </c>
      <c r="N60" s="239">
        <f t="shared" si="14"/>
        <v>30</v>
      </c>
      <c r="O60" s="239">
        <f t="shared" si="14"/>
        <v>0</v>
      </c>
      <c r="P60" s="239">
        <f t="shared" si="14"/>
        <v>0</v>
      </c>
      <c r="Q60" s="239">
        <f t="shared" si="14"/>
        <v>0</v>
      </c>
      <c r="R60" s="239">
        <f t="shared" si="14"/>
        <v>330</v>
      </c>
      <c r="S60" s="239">
        <f t="shared" si="14"/>
        <v>475</v>
      </c>
      <c r="T60" s="239">
        <f t="shared" si="14"/>
        <v>805</v>
      </c>
      <c r="U60" s="239"/>
      <c r="V60" s="240">
        <f t="shared" si="14"/>
        <v>32</v>
      </c>
      <c r="W60" s="239">
        <f t="shared" si="14"/>
        <v>195</v>
      </c>
      <c r="X60" s="239">
        <f t="shared" si="14"/>
        <v>0</v>
      </c>
      <c r="Y60" s="239">
        <f t="shared" si="14"/>
        <v>80</v>
      </c>
      <c r="Z60" s="239">
        <f t="shared" si="14"/>
        <v>60</v>
      </c>
      <c r="AA60" s="239">
        <f t="shared" si="14"/>
        <v>0</v>
      </c>
      <c r="AB60" s="239">
        <f t="shared" si="14"/>
        <v>0</v>
      </c>
      <c r="AC60" s="239">
        <f t="shared" si="14"/>
        <v>120</v>
      </c>
      <c r="AD60" s="239">
        <f t="shared" si="14"/>
        <v>0</v>
      </c>
      <c r="AE60" s="239">
        <f t="shared" si="14"/>
        <v>0</v>
      </c>
      <c r="AF60" s="239">
        <f t="shared" si="14"/>
        <v>30</v>
      </c>
      <c r="AG60" s="239">
        <f t="shared" si="14"/>
        <v>0</v>
      </c>
      <c r="AH60" s="239">
        <f t="shared" si="14"/>
        <v>0</v>
      </c>
      <c r="AI60" s="239">
        <f t="shared" si="14"/>
        <v>300</v>
      </c>
      <c r="AJ60" s="239">
        <f t="shared" si="14"/>
        <v>340</v>
      </c>
      <c r="AK60" s="239">
        <f t="shared" si="14"/>
        <v>485</v>
      </c>
      <c r="AL60" s="239">
        <f t="shared" si="14"/>
        <v>825</v>
      </c>
      <c r="AM60" s="239"/>
      <c r="AN60" s="240">
        <f t="shared" si="14"/>
        <v>44</v>
      </c>
      <c r="AO60" s="239">
        <f t="shared" si="14"/>
        <v>1630</v>
      </c>
      <c r="AP60" s="240">
        <f t="shared" si="14"/>
        <v>76</v>
      </c>
    </row>
    <row r="62" spans="1:43" x14ac:dyDescent="0.25">
      <c r="B62" s="288" t="s">
        <v>85</v>
      </c>
      <c r="AK62" s="289"/>
    </row>
    <row r="63" spans="1:43" x14ac:dyDescent="0.25">
      <c r="B63" s="290"/>
    </row>
    <row r="64" spans="1:43" x14ac:dyDescent="0.25">
      <c r="B64" s="290"/>
    </row>
    <row r="67" spans="4:39" x14ac:dyDescent="0.25">
      <c r="O67" s="291"/>
    </row>
    <row r="68" spans="4:39" x14ac:dyDescent="0.25">
      <c r="D68" s="292" t="s">
        <v>86</v>
      </c>
      <c r="P68" s="163" t="s">
        <v>86</v>
      </c>
      <c r="AG68" s="293" t="s">
        <v>86</v>
      </c>
      <c r="AH68" s="293"/>
      <c r="AI68" s="293"/>
      <c r="AJ68" s="293"/>
      <c r="AK68" s="293"/>
      <c r="AL68" s="293"/>
      <c r="AM68" s="293"/>
    </row>
    <row r="69" spans="4:39" x14ac:dyDescent="0.25">
      <c r="D69" s="294" t="s">
        <v>87</v>
      </c>
      <c r="N69" s="292"/>
      <c r="P69" s="293" t="s">
        <v>88</v>
      </c>
      <c r="Q69" s="293"/>
      <c r="R69" s="293"/>
      <c r="S69" s="293"/>
      <c r="T69" s="293"/>
      <c r="U69" s="293"/>
      <c r="V69" s="293"/>
      <c r="AG69" s="293" t="s">
        <v>89</v>
      </c>
      <c r="AH69" s="293"/>
      <c r="AI69" s="293"/>
      <c r="AJ69" s="293"/>
      <c r="AK69" s="293"/>
      <c r="AL69" s="293"/>
      <c r="AM69" s="293"/>
    </row>
  </sheetData>
  <mergeCells count="25">
    <mergeCell ref="AG68:AM68"/>
    <mergeCell ref="P69:V69"/>
    <mergeCell ref="AG69:AM69"/>
    <mergeCell ref="B34:D34"/>
    <mergeCell ref="B35:AP35"/>
    <mergeCell ref="B56:D56"/>
    <mergeCell ref="B57:AP57"/>
    <mergeCell ref="B59:D59"/>
    <mergeCell ref="B60:D60"/>
    <mergeCell ref="AP16:AP17"/>
    <mergeCell ref="B18:AP18"/>
    <mergeCell ref="B23:D23"/>
    <mergeCell ref="B24:AP24"/>
    <mergeCell ref="B27:D27"/>
    <mergeCell ref="B28:AP28"/>
    <mergeCell ref="AJ2:AN2"/>
    <mergeCell ref="AJ4:AN4"/>
    <mergeCell ref="B6:AP6"/>
    <mergeCell ref="J7:T7"/>
    <mergeCell ref="B16:B17"/>
    <mergeCell ref="C16:C17"/>
    <mergeCell ref="D16:D17"/>
    <mergeCell ref="E16:V16"/>
    <mergeCell ref="W16:AN16"/>
    <mergeCell ref="AO16:AO1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8"/>
  <sheetViews>
    <sheetView workbookViewId="0">
      <selection sqref="A1:XFD1048576"/>
    </sheetView>
  </sheetViews>
  <sheetFormatPr defaultColWidth="8.85546875" defaultRowHeight="15" x14ac:dyDescent="0.25"/>
  <cols>
    <col min="1" max="1" width="4.42578125" customWidth="1"/>
    <col min="2" max="2" width="4.28515625" customWidth="1"/>
    <col min="3" max="3" width="11.7109375" bestFit="1" customWidth="1"/>
    <col min="4" max="4" width="64.85546875" customWidth="1"/>
    <col min="5" max="20" width="4.85546875" customWidth="1"/>
    <col min="21" max="21" width="6.140625" bestFit="1" customWidth="1"/>
    <col min="22" max="38" width="4.85546875" customWidth="1"/>
    <col min="39" max="39" width="6.140625" bestFit="1" customWidth="1"/>
    <col min="40" max="40" width="4.85546875" customWidth="1"/>
    <col min="41" max="42" width="5.7109375" customWidth="1"/>
  </cols>
  <sheetData>
    <row r="1" spans="2:42" x14ac:dyDescent="0.25">
      <c r="AI1" t="s">
        <v>137</v>
      </c>
    </row>
    <row r="2" spans="2:42" x14ac:dyDescent="0.25">
      <c r="AI2" t="s">
        <v>138</v>
      </c>
    </row>
    <row r="3" spans="2:42" x14ac:dyDescent="0.25">
      <c r="AI3" t="s">
        <v>139</v>
      </c>
    </row>
    <row r="4" spans="2:42" x14ac:dyDescent="0.25">
      <c r="AI4" t="s">
        <v>0</v>
      </c>
    </row>
    <row r="6" spans="2:42" s="167" customFormat="1" ht="20.100000000000001" customHeight="1" x14ac:dyDescent="0.25">
      <c r="B6" s="295" t="s">
        <v>140</v>
      </c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5"/>
      <c r="AN6" s="295"/>
      <c r="AO6" s="295"/>
      <c r="AP6" s="295"/>
    </row>
    <row r="7" spans="2:42" s="167" customFormat="1" ht="20.100000000000001" customHeight="1" x14ac:dyDescent="0.25"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296"/>
      <c r="AG7" s="296"/>
      <c r="AH7" s="296"/>
      <c r="AI7" s="296"/>
      <c r="AJ7" s="296"/>
      <c r="AK7" s="296"/>
      <c r="AL7" s="296"/>
      <c r="AM7" s="296"/>
      <c r="AN7" s="296"/>
      <c r="AO7" s="296"/>
      <c r="AP7" s="296"/>
    </row>
    <row r="9" spans="2:42" s="170" customFormat="1" ht="15" customHeight="1" x14ac:dyDescent="0.25">
      <c r="B9" s="170" t="s">
        <v>2</v>
      </c>
    </row>
    <row r="10" spans="2:42" s="170" customFormat="1" ht="15" customHeight="1" x14ac:dyDescent="0.25">
      <c r="B10" s="170" t="s">
        <v>3</v>
      </c>
    </row>
    <row r="11" spans="2:42" s="170" customFormat="1" ht="15" customHeight="1" x14ac:dyDescent="0.25">
      <c r="B11" s="170" t="s">
        <v>141</v>
      </c>
    </row>
    <row r="12" spans="2:42" s="170" customFormat="1" ht="15" customHeight="1" x14ac:dyDescent="0.25">
      <c r="B12" s="170" t="s">
        <v>5</v>
      </c>
    </row>
    <row r="13" spans="2:42" ht="15" customHeight="1" x14ac:dyDescent="0.25">
      <c r="B13" s="170" t="s">
        <v>6</v>
      </c>
      <c r="C13" s="170"/>
    </row>
    <row r="15" spans="2:42" ht="15.75" thickBot="1" x14ac:dyDescent="0.3"/>
    <row r="16" spans="2:42" s="163" customFormat="1" ht="17.25" customHeight="1" thickBot="1" x14ac:dyDescent="0.25">
      <c r="B16" s="172" t="s">
        <v>7</v>
      </c>
      <c r="C16" s="173" t="s">
        <v>98</v>
      </c>
      <c r="D16" s="174" t="s">
        <v>99</v>
      </c>
      <c r="E16" s="175" t="s">
        <v>142</v>
      </c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7"/>
      <c r="W16" s="175" t="s">
        <v>143</v>
      </c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7"/>
      <c r="AO16" s="178" t="s">
        <v>11</v>
      </c>
      <c r="AP16" s="179" t="s">
        <v>102</v>
      </c>
    </row>
    <row r="17" spans="1:42" s="163" customFormat="1" ht="243" customHeight="1" thickBot="1" x14ac:dyDescent="0.25">
      <c r="B17" s="180"/>
      <c r="C17" s="181"/>
      <c r="D17" s="182"/>
      <c r="E17" s="183" t="s">
        <v>14</v>
      </c>
      <c r="F17" s="184" t="s">
        <v>15</v>
      </c>
      <c r="G17" s="185" t="s">
        <v>16</v>
      </c>
      <c r="H17" s="185" t="s">
        <v>17</v>
      </c>
      <c r="I17" s="185" t="s">
        <v>18</v>
      </c>
      <c r="J17" s="185" t="s">
        <v>19</v>
      </c>
      <c r="K17" s="185" t="s">
        <v>20</v>
      </c>
      <c r="L17" s="185" t="s">
        <v>21</v>
      </c>
      <c r="M17" s="185" t="s">
        <v>22</v>
      </c>
      <c r="N17" s="185" t="s">
        <v>23</v>
      </c>
      <c r="O17" s="186" t="s">
        <v>24</v>
      </c>
      <c r="P17" s="185" t="s">
        <v>25</v>
      </c>
      <c r="Q17" s="185" t="s">
        <v>26</v>
      </c>
      <c r="R17" s="185" t="s">
        <v>27</v>
      </c>
      <c r="S17" s="185" t="s">
        <v>28</v>
      </c>
      <c r="T17" s="185" t="s">
        <v>29</v>
      </c>
      <c r="U17" s="185" t="s">
        <v>30</v>
      </c>
      <c r="V17" s="187" t="s">
        <v>103</v>
      </c>
      <c r="W17" s="184" t="s">
        <v>14</v>
      </c>
      <c r="X17" s="184" t="s">
        <v>15</v>
      </c>
      <c r="Y17" s="184" t="s">
        <v>32</v>
      </c>
      <c r="Z17" s="184" t="s">
        <v>17</v>
      </c>
      <c r="AA17" s="184" t="s">
        <v>18</v>
      </c>
      <c r="AB17" s="184" t="s">
        <v>19</v>
      </c>
      <c r="AC17" s="184" t="s">
        <v>20</v>
      </c>
      <c r="AD17" s="184" t="s">
        <v>21</v>
      </c>
      <c r="AE17" s="185" t="s">
        <v>22</v>
      </c>
      <c r="AF17" s="185" t="s">
        <v>23</v>
      </c>
      <c r="AG17" s="186" t="s">
        <v>24</v>
      </c>
      <c r="AH17" s="185" t="s">
        <v>25</v>
      </c>
      <c r="AI17" s="185" t="s">
        <v>26</v>
      </c>
      <c r="AJ17" s="185" t="s">
        <v>27</v>
      </c>
      <c r="AK17" s="185" t="s">
        <v>28</v>
      </c>
      <c r="AL17" s="185" t="s">
        <v>29</v>
      </c>
      <c r="AM17" s="185" t="s">
        <v>30</v>
      </c>
      <c r="AN17" s="187" t="s">
        <v>103</v>
      </c>
      <c r="AO17" s="188"/>
      <c r="AP17" s="189"/>
    </row>
    <row r="18" spans="1:42" s="163" customFormat="1" ht="15" customHeight="1" thickBot="1" x14ac:dyDescent="0.25">
      <c r="A18" s="297"/>
      <c r="B18" s="191" t="s">
        <v>75</v>
      </c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3"/>
    </row>
    <row r="19" spans="1:42" s="163" customFormat="1" ht="15" customHeight="1" x14ac:dyDescent="0.2">
      <c r="A19" s="297"/>
      <c r="B19" s="194">
        <v>1</v>
      </c>
      <c r="C19" s="277" t="s">
        <v>109</v>
      </c>
      <c r="D19" s="246" t="s">
        <v>144</v>
      </c>
      <c r="E19" s="279">
        <v>25</v>
      </c>
      <c r="F19" s="198"/>
      <c r="G19" s="198"/>
      <c r="H19" s="200"/>
      <c r="I19" s="200"/>
      <c r="J19" s="200"/>
      <c r="K19" s="200"/>
      <c r="L19" s="200"/>
      <c r="M19" s="200"/>
      <c r="N19" s="200"/>
      <c r="O19" s="200"/>
      <c r="P19" s="198"/>
      <c r="Q19" s="200"/>
      <c r="R19" s="198"/>
      <c r="S19" s="198">
        <f t="shared" ref="S19:S23" si="0">SUM(E19:P19)</f>
        <v>25</v>
      </c>
      <c r="T19" s="198">
        <f t="shared" ref="T19:T23" si="1">SUM(E19:R19)</f>
        <v>25</v>
      </c>
      <c r="U19" s="270" t="s">
        <v>36</v>
      </c>
      <c r="V19" s="280">
        <f t="shared" ref="V19:V23" si="2">IF(T19=0,0,IF(T19&lt;25,0.5,TRUNC(T19/25)))</f>
        <v>1</v>
      </c>
      <c r="W19" s="204"/>
      <c r="X19" s="205"/>
      <c r="Y19" s="206"/>
      <c r="Z19" s="205"/>
      <c r="AA19" s="205"/>
      <c r="AB19" s="205"/>
      <c r="AC19" s="205"/>
      <c r="AD19" s="205"/>
      <c r="AE19" s="207"/>
      <c r="AF19" s="207"/>
      <c r="AG19" s="207"/>
      <c r="AH19" s="207"/>
      <c r="AI19" s="207"/>
      <c r="AJ19" s="206"/>
      <c r="AK19" s="201"/>
      <c r="AL19" s="201"/>
      <c r="AM19" s="208"/>
      <c r="AN19" s="209"/>
      <c r="AO19" s="210">
        <f>T19+AL19</f>
        <v>25</v>
      </c>
      <c r="AP19" s="211">
        <f>V19+AN19</f>
        <v>1</v>
      </c>
    </row>
    <row r="20" spans="1:42" s="163" customFormat="1" ht="15" customHeight="1" x14ac:dyDescent="0.2">
      <c r="A20" s="297"/>
      <c r="B20" s="212">
        <v>2</v>
      </c>
      <c r="C20" s="277" t="s">
        <v>109</v>
      </c>
      <c r="D20" s="246" t="s">
        <v>145</v>
      </c>
      <c r="E20" s="279">
        <v>15</v>
      </c>
      <c r="F20" s="198"/>
      <c r="G20" s="198"/>
      <c r="H20" s="200"/>
      <c r="I20" s="200"/>
      <c r="J20" s="200"/>
      <c r="K20" s="200"/>
      <c r="L20" s="200"/>
      <c r="M20" s="200"/>
      <c r="N20" s="200"/>
      <c r="O20" s="200"/>
      <c r="P20" s="198"/>
      <c r="Q20" s="200"/>
      <c r="R20" s="198">
        <v>10</v>
      </c>
      <c r="S20" s="198">
        <f t="shared" si="0"/>
        <v>15</v>
      </c>
      <c r="T20" s="198">
        <f t="shared" si="1"/>
        <v>25</v>
      </c>
      <c r="U20" s="270" t="s">
        <v>36</v>
      </c>
      <c r="V20" s="280">
        <f t="shared" si="2"/>
        <v>1</v>
      </c>
      <c r="W20" s="197"/>
      <c r="X20" s="214"/>
      <c r="Y20" s="198"/>
      <c r="Z20" s="214"/>
      <c r="AA20" s="214"/>
      <c r="AB20" s="214"/>
      <c r="AC20" s="214"/>
      <c r="AD20" s="214"/>
      <c r="AE20" s="199"/>
      <c r="AF20" s="199"/>
      <c r="AG20" s="199"/>
      <c r="AH20" s="199"/>
      <c r="AI20" s="199"/>
      <c r="AJ20" s="198"/>
      <c r="AK20" s="201"/>
      <c r="AL20" s="200"/>
      <c r="AM20" s="202"/>
      <c r="AN20" s="215"/>
      <c r="AO20" s="216">
        <f t="shared" ref="AO20:AO47" si="3">T20+AL20</f>
        <v>25</v>
      </c>
      <c r="AP20" s="211">
        <f t="shared" ref="AP20:AP39" si="4">V20+AN20</f>
        <v>1</v>
      </c>
    </row>
    <row r="21" spans="1:42" s="163" customFormat="1" ht="15" customHeight="1" x14ac:dyDescent="0.2">
      <c r="A21" s="297"/>
      <c r="B21" s="212">
        <v>3</v>
      </c>
      <c r="C21" s="277" t="s">
        <v>109</v>
      </c>
      <c r="D21" s="246" t="s">
        <v>146</v>
      </c>
      <c r="E21" s="283">
        <v>15</v>
      </c>
      <c r="F21" s="218"/>
      <c r="G21" s="218"/>
      <c r="H21" s="220"/>
      <c r="I21" s="220"/>
      <c r="J21" s="220"/>
      <c r="K21" s="220"/>
      <c r="L21" s="220"/>
      <c r="M21" s="220"/>
      <c r="N21" s="220"/>
      <c r="O21" s="220"/>
      <c r="P21" s="218"/>
      <c r="Q21" s="220"/>
      <c r="R21" s="218">
        <v>10</v>
      </c>
      <c r="S21" s="218">
        <f t="shared" si="0"/>
        <v>15</v>
      </c>
      <c r="T21" s="218">
        <f t="shared" si="1"/>
        <v>25</v>
      </c>
      <c r="U21" s="298" t="s">
        <v>36</v>
      </c>
      <c r="V21" s="299">
        <f t="shared" si="2"/>
        <v>1</v>
      </c>
      <c r="W21" s="217"/>
      <c r="X21" s="218"/>
      <c r="Y21" s="300"/>
      <c r="Z21" s="301"/>
      <c r="AA21" s="301"/>
      <c r="AB21" s="301"/>
      <c r="AC21" s="301"/>
      <c r="AD21" s="301"/>
      <c r="AE21" s="219"/>
      <c r="AF21" s="219"/>
      <c r="AG21" s="219"/>
      <c r="AH21" s="219"/>
      <c r="AI21" s="219"/>
      <c r="AJ21" s="218"/>
      <c r="AK21" s="302"/>
      <c r="AL21" s="220"/>
      <c r="AM21" s="303"/>
      <c r="AN21" s="304"/>
      <c r="AO21" s="216">
        <f t="shared" si="3"/>
        <v>25</v>
      </c>
      <c r="AP21" s="211">
        <f t="shared" si="4"/>
        <v>1</v>
      </c>
    </row>
    <row r="22" spans="1:42" s="163" customFormat="1" ht="15" customHeight="1" x14ac:dyDescent="0.2">
      <c r="A22" s="297"/>
      <c r="B22" s="212">
        <v>4</v>
      </c>
      <c r="C22" s="277" t="s">
        <v>109</v>
      </c>
      <c r="D22" s="246" t="s">
        <v>147</v>
      </c>
      <c r="E22" s="283">
        <v>10</v>
      </c>
      <c r="F22" s="218"/>
      <c r="G22" s="218"/>
      <c r="H22" s="220"/>
      <c r="I22" s="220"/>
      <c r="J22" s="220"/>
      <c r="K22" s="220"/>
      <c r="L22" s="220"/>
      <c r="M22" s="220"/>
      <c r="N22" s="220"/>
      <c r="O22" s="220"/>
      <c r="P22" s="218"/>
      <c r="Q22" s="220"/>
      <c r="R22" s="218">
        <v>15</v>
      </c>
      <c r="S22" s="218">
        <f t="shared" si="0"/>
        <v>10</v>
      </c>
      <c r="T22" s="218">
        <f t="shared" si="1"/>
        <v>25</v>
      </c>
      <c r="U22" s="298" t="s">
        <v>36</v>
      </c>
      <c r="V22" s="299">
        <f t="shared" si="2"/>
        <v>1</v>
      </c>
      <c r="W22" s="217"/>
      <c r="X22" s="218"/>
      <c r="Y22" s="300"/>
      <c r="Z22" s="301"/>
      <c r="AA22" s="301"/>
      <c r="AB22" s="301"/>
      <c r="AC22" s="301"/>
      <c r="AD22" s="301"/>
      <c r="AE22" s="219"/>
      <c r="AF22" s="219"/>
      <c r="AG22" s="219"/>
      <c r="AH22" s="219"/>
      <c r="AI22" s="219"/>
      <c r="AJ22" s="218"/>
      <c r="AK22" s="302"/>
      <c r="AL22" s="220"/>
      <c r="AM22" s="303"/>
      <c r="AN22" s="305"/>
      <c r="AO22" s="216"/>
      <c r="AP22" s="211">
        <f t="shared" si="4"/>
        <v>1</v>
      </c>
    </row>
    <row r="23" spans="1:42" s="163" customFormat="1" ht="15" customHeight="1" x14ac:dyDescent="0.2">
      <c r="A23" s="297"/>
      <c r="B23" s="212">
        <v>5</v>
      </c>
      <c r="C23" s="277" t="s">
        <v>109</v>
      </c>
      <c r="D23" s="306" t="s">
        <v>148</v>
      </c>
      <c r="E23" s="283">
        <v>20</v>
      </c>
      <c r="F23" s="218"/>
      <c r="G23" s="218">
        <v>5</v>
      </c>
      <c r="H23" s="220"/>
      <c r="I23" s="220"/>
      <c r="J23" s="220"/>
      <c r="K23" s="220">
        <v>10</v>
      </c>
      <c r="L23" s="220"/>
      <c r="M23" s="220"/>
      <c r="N23" s="220"/>
      <c r="O23" s="220"/>
      <c r="P23" s="218"/>
      <c r="Q23" s="220"/>
      <c r="R23" s="218">
        <v>15</v>
      </c>
      <c r="S23" s="218">
        <f t="shared" si="0"/>
        <v>35</v>
      </c>
      <c r="T23" s="218">
        <f t="shared" si="1"/>
        <v>50</v>
      </c>
      <c r="U23" s="298" t="s">
        <v>38</v>
      </c>
      <c r="V23" s="299">
        <f t="shared" si="2"/>
        <v>2</v>
      </c>
      <c r="W23" s="217"/>
      <c r="X23" s="218"/>
      <c r="Y23" s="300"/>
      <c r="Z23" s="301"/>
      <c r="AA23" s="301"/>
      <c r="AB23" s="301"/>
      <c r="AC23" s="301"/>
      <c r="AD23" s="301"/>
      <c r="AE23" s="219"/>
      <c r="AF23" s="219"/>
      <c r="AG23" s="219"/>
      <c r="AH23" s="219"/>
      <c r="AI23" s="219"/>
      <c r="AJ23" s="218"/>
      <c r="AK23" s="302"/>
      <c r="AL23" s="220"/>
      <c r="AM23" s="303"/>
      <c r="AN23" s="305"/>
      <c r="AO23" s="216"/>
      <c r="AP23" s="211">
        <f t="shared" si="4"/>
        <v>2</v>
      </c>
    </row>
    <row r="24" spans="1:42" s="163" customFormat="1" ht="15" customHeight="1" x14ac:dyDescent="0.2">
      <c r="A24" s="297"/>
      <c r="B24" s="212">
        <v>6</v>
      </c>
      <c r="C24" s="277" t="s">
        <v>109</v>
      </c>
      <c r="D24" s="306" t="s">
        <v>149</v>
      </c>
      <c r="E24" s="217"/>
      <c r="F24" s="218"/>
      <c r="G24" s="218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8"/>
      <c r="S24" s="302"/>
      <c r="T24" s="220"/>
      <c r="U24" s="303"/>
      <c r="V24" s="305"/>
      <c r="W24" s="283">
        <v>20</v>
      </c>
      <c r="X24" s="218"/>
      <c r="Y24" s="218">
        <v>10</v>
      </c>
      <c r="Z24" s="220"/>
      <c r="AA24" s="220"/>
      <c r="AB24" s="220"/>
      <c r="AC24" s="220">
        <v>10</v>
      </c>
      <c r="AD24" s="220"/>
      <c r="AE24" s="220"/>
      <c r="AF24" s="220"/>
      <c r="AG24" s="220"/>
      <c r="AH24" s="218"/>
      <c r="AI24" s="220"/>
      <c r="AJ24" s="218">
        <v>35</v>
      </c>
      <c r="AK24" s="218">
        <f t="shared" ref="AK24" si="5">SUM(W24:AH24)</f>
        <v>40</v>
      </c>
      <c r="AL24" s="218">
        <f t="shared" ref="AL24" si="6">SUM(W24:AJ24)</f>
        <v>75</v>
      </c>
      <c r="AM24" s="298" t="s">
        <v>36</v>
      </c>
      <c r="AN24" s="299">
        <f t="shared" ref="AN24" si="7">IF(AL24=0,0,IF(AL24&lt;25,0.5,TRUNC(AL24/25)))</f>
        <v>3</v>
      </c>
      <c r="AO24" s="216">
        <f t="shared" si="3"/>
        <v>75</v>
      </c>
      <c r="AP24" s="211">
        <f t="shared" si="4"/>
        <v>3</v>
      </c>
    </row>
    <row r="25" spans="1:42" s="163" customFormat="1" ht="15" customHeight="1" x14ac:dyDescent="0.2">
      <c r="A25" s="297"/>
      <c r="B25" s="212">
        <v>7</v>
      </c>
      <c r="C25" s="277" t="s">
        <v>109</v>
      </c>
      <c r="D25" s="306" t="s">
        <v>150</v>
      </c>
      <c r="E25" s="283">
        <v>20</v>
      </c>
      <c r="F25" s="218"/>
      <c r="G25" s="218">
        <v>5</v>
      </c>
      <c r="H25" s="220"/>
      <c r="I25" s="220"/>
      <c r="J25" s="220"/>
      <c r="K25" s="220">
        <v>20</v>
      </c>
      <c r="L25" s="220"/>
      <c r="M25" s="220"/>
      <c r="N25" s="220"/>
      <c r="O25" s="220"/>
      <c r="P25" s="218"/>
      <c r="Q25" s="220"/>
      <c r="R25" s="218">
        <v>15</v>
      </c>
      <c r="S25" s="218">
        <f t="shared" ref="S25:S26" si="8">SUM(E25:P25)</f>
        <v>45</v>
      </c>
      <c r="T25" s="218">
        <f t="shared" ref="T25:T26" si="9">SUM(E25:R25)</f>
        <v>60</v>
      </c>
      <c r="U25" s="298" t="s">
        <v>38</v>
      </c>
      <c r="V25" s="299">
        <f t="shared" ref="V25:V26" si="10">IF(T25=0,0,IF(T25&lt;25,0.5,TRUNC(T25/25)))</f>
        <v>2</v>
      </c>
      <c r="W25" s="283"/>
      <c r="X25" s="307"/>
      <c r="Y25" s="218"/>
      <c r="Z25" s="308"/>
      <c r="AA25" s="308"/>
      <c r="AB25" s="308"/>
      <c r="AC25" s="308"/>
      <c r="AD25" s="308"/>
      <c r="AE25" s="220"/>
      <c r="AF25" s="220"/>
      <c r="AG25" s="220"/>
      <c r="AH25" s="218"/>
      <c r="AI25" s="220"/>
      <c r="AJ25" s="218"/>
      <c r="AK25" s="309"/>
      <c r="AL25" s="218"/>
      <c r="AM25" s="298"/>
      <c r="AN25" s="299"/>
      <c r="AO25" s="216"/>
      <c r="AP25" s="211">
        <f t="shared" si="4"/>
        <v>2</v>
      </c>
    </row>
    <row r="26" spans="1:42" s="163" customFormat="1" ht="15" customHeight="1" x14ac:dyDescent="0.2">
      <c r="A26" s="297"/>
      <c r="B26" s="212">
        <v>8</v>
      </c>
      <c r="C26" s="277" t="s">
        <v>109</v>
      </c>
      <c r="D26" s="246" t="s">
        <v>151</v>
      </c>
      <c r="E26" s="283">
        <v>20</v>
      </c>
      <c r="F26" s="218"/>
      <c r="G26" s="218">
        <v>15</v>
      </c>
      <c r="H26" s="220"/>
      <c r="I26" s="220"/>
      <c r="J26" s="220"/>
      <c r="K26" s="220">
        <v>20</v>
      </c>
      <c r="L26" s="220"/>
      <c r="M26" s="220"/>
      <c r="N26" s="220"/>
      <c r="O26" s="220"/>
      <c r="P26" s="218"/>
      <c r="Q26" s="220"/>
      <c r="R26" s="218"/>
      <c r="S26" s="218">
        <f t="shared" si="8"/>
        <v>55</v>
      </c>
      <c r="T26" s="218">
        <f t="shared" si="9"/>
        <v>55</v>
      </c>
      <c r="U26" s="298" t="s">
        <v>36</v>
      </c>
      <c r="V26" s="299">
        <f t="shared" si="10"/>
        <v>2</v>
      </c>
      <c r="W26" s="217"/>
      <c r="X26" s="301"/>
      <c r="Y26" s="218"/>
      <c r="Z26" s="301"/>
      <c r="AA26" s="301"/>
      <c r="AB26" s="301"/>
      <c r="AC26" s="301"/>
      <c r="AD26" s="301"/>
      <c r="AE26" s="219"/>
      <c r="AF26" s="219"/>
      <c r="AG26" s="219"/>
      <c r="AH26" s="219"/>
      <c r="AI26" s="219"/>
      <c r="AJ26" s="218"/>
      <c r="AK26" s="302"/>
      <c r="AL26" s="220"/>
      <c r="AM26" s="303"/>
      <c r="AN26" s="304"/>
      <c r="AO26" s="216">
        <f t="shared" si="3"/>
        <v>55</v>
      </c>
      <c r="AP26" s="211">
        <f t="shared" si="4"/>
        <v>2</v>
      </c>
    </row>
    <row r="27" spans="1:42" s="163" customFormat="1" ht="15" customHeight="1" x14ac:dyDescent="0.2">
      <c r="A27" s="297"/>
      <c r="B27" s="212">
        <v>9</v>
      </c>
      <c r="C27" s="277" t="s">
        <v>109</v>
      </c>
      <c r="D27" s="246" t="s">
        <v>152</v>
      </c>
      <c r="E27" s="283"/>
      <c r="F27" s="218"/>
      <c r="G27" s="218"/>
      <c r="H27" s="220"/>
      <c r="I27" s="220"/>
      <c r="J27" s="220"/>
      <c r="K27" s="220"/>
      <c r="L27" s="220"/>
      <c r="M27" s="220"/>
      <c r="N27" s="220"/>
      <c r="O27" s="220"/>
      <c r="P27" s="218"/>
      <c r="Q27" s="220"/>
      <c r="R27" s="218"/>
      <c r="S27" s="218"/>
      <c r="T27" s="218"/>
      <c r="U27" s="298"/>
      <c r="V27" s="299"/>
      <c r="W27" s="283">
        <v>20</v>
      </c>
      <c r="X27" s="218"/>
      <c r="Y27" s="218">
        <v>15</v>
      </c>
      <c r="Z27" s="220"/>
      <c r="AA27" s="220"/>
      <c r="AB27" s="220"/>
      <c r="AC27" s="220">
        <v>20</v>
      </c>
      <c r="AD27" s="220"/>
      <c r="AE27" s="220"/>
      <c r="AF27" s="220"/>
      <c r="AG27" s="220"/>
      <c r="AH27" s="218"/>
      <c r="AI27" s="220"/>
      <c r="AJ27" s="218">
        <v>5</v>
      </c>
      <c r="AK27" s="218">
        <f t="shared" ref="AK27" si="11">SUM(W27:AH27)</f>
        <v>55</v>
      </c>
      <c r="AL27" s="218">
        <f t="shared" ref="AL27" si="12">SUM(W27:AJ27)</f>
        <v>60</v>
      </c>
      <c r="AM27" s="298" t="s">
        <v>38</v>
      </c>
      <c r="AN27" s="299">
        <f t="shared" ref="AN27" si="13">IF(AL27=0,0,IF(AL27&lt;25,0.5,TRUNC(AL27/25)))</f>
        <v>2</v>
      </c>
      <c r="AO27" s="216"/>
      <c r="AP27" s="211">
        <f t="shared" si="4"/>
        <v>2</v>
      </c>
    </row>
    <row r="28" spans="1:42" s="163" customFormat="1" ht="15" customHeight="1" x14ac:dyDescent="0.2">
      <c r="A28" s="310"/>
      <c r="B28" s="212">
        <v>10</v>
      </c>
      <c r="C28" s="277" t="s">
        <v>109</v>
      </c>
      <c r="D28" s="246" t="s">
        <v>153</v>
      </c>
      <c r="E28" s="283">
        <v>15</v>
      </c>
      <c r="F28" s="218"/>
      <c r="G28" s="218">
        <v>10</v>
      </c>
      <c r="H28" s="220"/>
      <c r="I28" s="220"/>
      <c r="J28" s="220"/>
      <c r="K28" s="220">
        <v>20</v>
      </c>
      <c r="L28" s="220"/>
      <c r="M28" s="220"/>
      <c r="N28" s="220"/>
      <c r="O28" s="220"/>
      <c r="P28" s="218"/>
      <c r="Q28" s="220"/>
      <c r="R28" s="218">
        <v>30</v>
      </c>
      <c r="S28" s="218">
        <f t="shared" ref="S28" si="14">SUM(E28:P28)</f>
        <v>45</v>
      </c>
      <c r="T28" s="218">
        <f t="shared" ref="T28" si="15">SUM(E28:R28)</f>
        <v>75</v>
      </c>
      <c r="U28" s="298" t="s">
        <v>38</v>
      </c>
      <c r="V28" s="299">
        <f t="shared" ref="V28" si="16">IF(T28=0,0,IF(T28&lt;25,0.5,TRUNC(T28/25)))</f>
        <v>3</v>
      </c>
      <c r="W28" s="217"/>
      <c r="X28" s="301"/>
      <c r="Y28" s="218"/>
      <c r="Z28" s="301"/>
      <c r="AA28" s="301"/>
      <c r="AB28" s="301"/>
      <c r="AC28" s="301"/>
      <c r="AD28" s="301"/>
      <c r="AE28" s="219"/>
      <c r="AF28" s="219"/>
      <c r="AG28" s="219"/>
      <c r="AH28" s="219"/>
      <c r="AI28" s="219"/>
      <c r="AJ28" s="218"/>
      <c r="AK28" s="302"/>
      <c r="AL28" s="220"/>
      <c r="AM28" s="303"/>
      <c r="AN28" s="304"/>
      <c r="AO28" s="216">
        <f t="shared" si="3"/>
        <v>75</v>
      </c>
      <c r="AP28" s="211">
        <f t="shared" si="4"/>
        <v>3</v>
      </c>
    </row>
    <row r="29" spans="1:42" s="163" customFormat="1" ht="15" customHeight="1" x14ac:dyDescent="0.2">
      <c r="A29" s="310"/>
      <c r="B29" s="212">
        <v>11</v>
      </c>
      <c r="C29" s="277" t="s">
        <v>109</v>
      </c>
      <c r="D29" s="246" t="s">
        <v>154</v>
      </c>
      <c r="E29" s="217"/>
      <c r="F29" s="218"/>
      <c r="G29" s="218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8"/>
      <c r="S29" s="302"/>
      <c r="T29" s="220"/>
      <c r="U29" s="311"/>
      <c r="V29" s="305"/>
      <c r="W29" s="283">
        <v>15</v>
      </c>
      <c r="X29" s="218"/>
      <c r="Y29" s="218">
        <v>10</v>
      </c>
      <c r="Z29" s="220"/>
      <c r="AA29" s="220"/>
      <c r="AB29" s="220"/>
      <c r="AC29" s="220">
        <v>20</v>
      </c>
      <c r="AD29" s="220"/>
      <c r="AE29" s="220"/>
      <c r="AF29" s="220"/>
      <c r="AG29" s="220"/>
      <c r="AH29" s="218"/>
      <c r="AI29" s="220"/>
      <c r="AJ29" s="218">
        <v>30</v>
      </c>
      <c r="AK29" s="218">
        <f t="shared" ref="AK29" si="17">SUM(W29:AH29)</f>
        <v>45</v>
      </c>
      <c r="AL29" s="218">
        <f t="shared" ref="AL29" si="18">SUM(W29:AJ29)</f>
        <v>75</v>
      </c>
      <c r="AM29" s="298" t="s">
        <v>38</v>
      </c>
      <c r="AN29" s="299">
        <f t="shared" ref="AN29" si="19">IF(AL29=0,0,IF(AL29&lt;25,0.5,TRUNC(AL29/25)))</f>
        <v>3</v>
      </c>
      <c r="AO29" s="216">
        <f t="shared" si="3"/>
        <v>75</v>
      </c>
      <c r="AP29" s="211">
        <f t="shared" si="4"/>
        <v>3</v>
      </c>
    </row>
    <row r="30" spans="1:42" s="163" customFormat="1" ht="15" customHeight="1" x14ac:dyDescent="0.2">
      <c r="A30" s="310"/>
      <c r="B30" s="212">
        <v>12</v>
      </c>
      <c r="C30" s="277" t="s">
        <v>109</v>
      </c>
      <c r="D30" s="246" t="s">
        <v>155</v>
      </c>
      <c r="E30" s="283">
        <v>15</v>
      </c>
      <c r="F30" s="218"/>
      <c r="G30" s="218">
        <v>10</v>
      </c>
      <c r="H30" s="220"/>
      <c r="I30" s="220"/>
      <c r="J30" s="220"/>
      <c r="K30" s="220">
        <v>20</v>
      </c>
      <c r="L30" s="220"/>
      <c r="M30" s="220"/>
      <c r="N30" s="220"/>
      <c r="O30" s="220"/>
      <c r="P30" s="218"/>
      <c r="Q30" s="220"/>
      <c r="R30" s="218">
        <v>30</v>
      </c>
      <c r="S30" s="218">
        <f t="shared" ref="S30" si="20">SUM(E30:P30)</f>
        <v>45</v>
      </c>
      <c r="T30" s="218">
        <f t="shared" ref="T30" si="21">SUM(E30:R30)</f>
        <v>75</v>
      </c>
      <c r="U30" s="298" t="s">
        <v>38</v>
      </c>
      <c r="V30" s="299">
        <f t="shared" ref="V30" si="22">IF(T30=0,0,IF(T30&lt;25,0.5,TRUNC(T30/25)))</f>
        <v>3</v>
      </c>
      <c r="W30" s="217"/>
      <c r="X30" s="301"/>
      <c r="Y30" s="218"/>
      <c r="Z30" s="301"/>
      <c r="AA30" s="301"/>
      <c r="AB30" s="301"/>
      <c r="AC30" s="301"/>
      <c r="AD30" s="301"/>
      <c r="AE30" s="219"/>
      <c r="AF30" s="219"/>
      <c r="AG30" s="219"/>
      <c r="AH30" s="219"/>
      <c r="AI30" s="219"/>
      <c r="AJ30" s="218"/>
      <c r="AK30" s="302"/>
      <c r="AL30" s="220"/>
      <c r="AM30" s="303"/>
      <c r="AN30" s="304"/>
      <c r="AO30" s="216">
        <f t="shared" si="3"/>
        <v>75</v>
      </c>
      <c r="AP30" s="211">
        <f t="shared" si="4"/>
        <v>3</v>
      </c>
    </row>
    <row r="31" spans="1:42" s="163" customFormat="1" ht="15" customHeight="1" x14ac:dyDescent="0.2">
      <c r="A31" s="310"/>
      <c r="B31" s="212">
        <v>13</v>
      </c>
      <c r="C31" s="277" t="s">
        <v>109</v>
      </c>
      <c r="D31" s="246" t="s">
        <v>156</v>
      </c>
      <c r="E31" s="217"/>
      <c r="F31" s="218"/>
      <c r="G31" s="218"/>
      <c r="H31" s="219"/>
      <c r="I31" s="220"/>
      <c r="J31" s="219"/>
      <c r="K31" s="219"/>
      <c r="L31" s="219"/>
      <c r="M31" s="219"/>
      <c r="N31" s="219"/>
      <c r="O31" s="219"/>
      <c r="P31" s="219"/>
      <c r="Q31" s="219"/>
      <c r="R31" s="218"/>
      <c r="S31" s="302"/>
      <c r="T31" s="220"/>
      <c r="U31" s="303"/>
      <c r="V31" s="305"/>
      <c r="W31" s="283">
        <v>15</v>
      </c>
      <c r="X31" s="218"/>
      <c r="Y31" s="218">
        <v>5</v>
      </c>
      <c r="Z31" s="220"/>
      <c r="AA31" s="220"/>
      <c r="AB31" s="220"/>
      <c r="AC31" s="220">
        <v>20</v>
      </c>
      <c r="AD31" s="220"/>
      <c r="AE31" s="220"/>
      <c r="AF31" s="220"/>
      <c r="AG31" s="220"/>
      <c r="AH31" s="218"/>
      <c r="AI31" s="220"/>
      <c r="AJ31" s="218">
        <v>35</v>
      </c>
      <c r="AK31" s="218">
        <f t="shared" ref="AK31:AK32" si="23">SUM(W31:AH31)</f>
        <v>40</v>
      </c>
      <c r="AL31" s="218">
        <f t="shared" ref="AL31:AL32" si="24">SUM(W31:AJ31)</f>
        <v>75</v>
      </c>
      <c r="AM31" s="298" t="s">
        <v>38</v>
      </c>
      <c r="AN31" s="299">
        <f t="shared" ref="AN31:AN32" si="25">IF(AL31=0,0,IF(AL31&lt;25,0.5,TRUNC(AL31/25)))</f>
        <v>3</v>
      </c>
      <c r="AO31" s="216">
        <f t="shared" si="3"/>
        <v>75</v>
      </c>
      <c r="AP31" s="211">
        <f t="shared" si="4"/>
        <v>3</v>
      </c>
    </row>
    <row r="32" spans="1:42" s="163" customFormat="1" ht="15" customHeight="1" x14ac:dyDescent="0.2">
      <c r="A32" s="297"/>
      <c r="B32" s="212">
        <v>14</v>
      </c>
      <c r="C32" s="277" t="s">
        <v>109</v>
      </c>
      <c r="D32" s="246" t="s">
        <v>157</v>
      </c>
      <c r="E32" s="283"/>
      <c r="F32" s="218"/>
      <c r="G32" s="218"/>
      <c r="H32" s="220"/>
      <c r="I32" s="220"/>
      <c r="J32" s="220"/>
      <c r="K32" s="220"/>
      <c r="L32" s="220"/>
      <c r="M32" s="220"/>
      <c r="N32" s="220"/>
      <c r="O32" s="220"/>
      <c r="P32" s="218"/>
      <c r="Q32" s="220"/>
      <c r="R32" s="218"/>
      <c r="S32" s="218"/>
      <c r="T32" s="218"/>
      <c r="U32" s="298"/>
      <c r="V32" s="299"/>
      <c r="W32" s="283">
        <v>15</v>
      </c>
      <c r="X32" s="218"/>
      <c r="Y32" s="218">
        <v>10</v>
      </c>
      <c r="Z32" s="220"/>
      <c r="AA32" s="220"/>
      <c r="AB32" s="220"/>
      <c r="AC32" s="220">
        <v>20</v>
      </c>
      <c r="AD32" s="220"/>
      <c r="AE32" s="220"/>
      <c r="AF32" s="220"/>
      <c r="AG32" s="220"/>
      <c r="AH32" s="218"/>
      <c r="AI32" s="220"/>
      <c r="AJ32" s="218">
        <v>30</v>
      </c>
      <c r="AK32" s="218">
        <f t="shared" si="23"/>
        <v>45</v>
      </c>
      <c r="AL32" s="218">
        <f t="shared" si="24"/>
        <v>75</v>
      </c>
      <c r="AM32" s="298" t="s">
        <v>38</v>
      </c>
      <c r="AN32" s="299">
        <f t="shared" si="25"/>
        <v>3</v>
      </c>
      <c r="AO32" s="216">
        <f t="shared" si="3"/>
        <v>75</v>
      </c>
      <c r="AP32" s="211">
        <f t="shared" si="4"/>
        <v>3</v>
      </c>
    </row>
    <row r="33" spans="1:42" s="163" customFormat="1" ht="15" customHeight="1" x14ac:dyDescent="0.2">
      <c r="A33" s="297"/>
      <c r="B33" s="212">
        <v>15</v>
      </c>
      <c r="C33" s="277" t="s">
        <v>109</v>
      </c>
      <c r="D33" s="246" t="s">
        <v>158</v>
      </c>
      <c r="E33" s="283"/>
      <c r="F33" s="218"/>
      <c r="G33" s="218">
        <v>15</v>
      </c>
      <c r="H33" s="220"/>
      <c r="I33" s="220"/>
      <c r="J33" s="220"/>
      <c r="K33" s="220">
        <v>35</v>
      </c>
      <c r="L33" s="220"/>
      <c r="M33" s="220"/>
      <c r="N33" s="220"/>
      <c r="O33" s="220"/>
      <c r="P33" s="218"/>
      <c r="Q33" s="220"/>
      <c r="R33" s="218">
        <v>25</v>
      </c>
      <c r="S33" s="218">
        <f t="shared" ref="S33:S34" si="26">SUM(E33:P33)</f>
        <v>50</v>
      </c>
      <c r="T33" s="302">
        <f t="shared" ref="T33:T34" si="27">SUM(E33:R33)</f>
        <v>75</v>
      </c>
      <c r="U33" s="298" t="s">
        <v>38</v>
      </c>
      <c r="V33" s="299">
        <f t="shared" ref="V33:V34" si="28">IF(T33=0,0,IF(T33&lt;25,0.5,TRUNC(T33/25)))</f>
        <v>3</v>
      </c>
      <c r="W33" s="217"/>
      <c r="X33" s="301"/>
      <c r="Y33" s="218"/>
      <c r="Z33" s="301"/>
      <c r="AA33" s="301"/>
      <c r="AB33" s="301"/>
      <c r="AC33" s="301"/>
      <c r="AD33" s="301"/>
      <c r="AE33" s="219"/>
      <c r="AF33" s="219"/>
      <c r="AG33" s="219"/>
      <c r="AH33" s="219"/>
      <c r="AI33" s="219"/>
      <c r="AJ33" s="218"/>
      <c r="AK33" s="302"/>
      <c r="AL33" s="220"/>
      <c r="AM33" s="303"/>
      <c r="AN33" s="304"/>
      <c r="AO33" s="216">
        <f t="shared" si="3"/>
        <v>75</v>
      </c>
      <c r="AP33" s="211">
        <f t="shared" si="4"/>
        <v>3</v>
      </c>
    </row>
    <row r="34" spans="1:42" s="163" customFormat="1" ht="15" customHeight="1" x14ac:dyDescent="0.2">
      <c r="A34" s="297"/>
      <c r="B34" s="212">
        <v>16</v>
      </c>
      <c r="C34" s="277" t="s">
        <v>109</v>
      </c>
      <c r="D34" s="246" t="s">
        <v>159</v>
      </c>
      <c r="E34" s="283">
        <v>15</v>
      </c>
      <c r="F34" s="218"/>
      <c r="G34" s="218">
        <v>15</v>
      </c>
      <c r="H34" s="220"/>
      <c r="I34" s="220"/>
      <c r="J34" s="220"/>
      <c r="K34" s="220">
        <v>20</v>
      </c>
      <c r="L34" s="220"/>
      <c r="M34" s="220"/>
      <c r="N34" s="220"/>
      <c r="O34" s="220"/>
      <c r="P34" s="218"/>
      <c r="Q34" s="220"/>
      <c r="R34" s="218"/>
      <c r="S34" s="218">
        <f t="shared" si="26"/>
        <v>50</v>
      </c>
      <c r="T34" s="302">
        <f t="shared" si="27"/>
        <v>50</v>
      </c>
      <c r="U34" s="298" t="s">
        <v>36</v>
      </c>
      <c r="V34" s="299">
        <f t="shared" si="28"/>
        <v>2</v>
      </c>
      <c r="W34" s="217"/>
      <c r="X34" s="301"/>
      <c r="Y34" s="218"/>
      <c r="Z34" s="301"/>
      <c r="AA34" s="301"/>
      <c r="AB34" s="301"/>
      <c r="AC34" s="301"/>
      <c r="AD34" s="301"/>
      <c r="AE34" s="219"/>
      <c r="AF34" s="219"/>
      <c r="AG34" s="219"/>
      <c r="AH34" s="219"/>
      <c r="AI34" s="219"/>
      <c r="AJ34" s="218"/>
      <c r="AK34" s="302"/>
      <c r="AL34" s="220"/>
      <c r="AM34" s="303"/>
      <c r="AN34" s="304"/>
      <c r="AO34" s="216">
        <f t="shared" si="3"/>
        <v>50</v>
      </c>
      <c r="AP34" s="211">
        <f t="shared" si="4"/>
        <v>2</v>
      </c>
    </row>
    <row r="35" spans="1:42" s="163" customFormat="1" ht="15" customHeight="1" x14ac:dyDescent="0.2">
      <c r="A35" s="310"/>
      <c r="B35" s="212">
        <v>17</v>
      </c>
      <c r="C35" s="277" t="s">
        <v>109</v>
      </c>
      <c r="D35" s="246" t="s">
        <v>160</v>
      </c>
      <c r="E35" s="217"/>
      <c r="F35" s="218"/>
      <c r="G35" s="300"/>
      <c r="H35" s="301"/>
      <c r="I35" s="301"/>
      <c r="J35" s="301"/>
      <c r="K35" s="301"/>
      <c r="L35" s="301"/>
      <c r="M35" s="219"/>
      <c r="N35" s="219"/>
      <c r="O35" s="219"/>
      <c r="P35" s="219"/>
      <c r="Q35" s="219"/>
      <c r="R35" s="218"/>
      <c r="S35" s="302"/>
      <c r="T35" s="220"/>
      <c r="U35" s="303"/>
      <c r="V35" s="305"/>
      <c r="W35" s="283"/>
      <c r="X35" s="218"/>
      <c r="Y35" s="218">
        <v>15</v>
      </c>
      <c r="Z35" s="220"/>
      <c r="AA35" s="220"/>
      <c r="AB35" s="220"/>
      <c r="AC35" s="220">
        <v>35</v>
      </c>
      <c r="AD35" s="220"/>
      <c r="AE35" s="220"/>
      <c r="AF35" s="220"/>
      <c r="AG35" s="220"/>
      <c r="AH35" s="218"/>
      <c r="AI35" s="220"/>
      <c r="AJ35" s="218">
        <v>25</v>
      </c>
      <c r="AK35" s="218">
        <f t="shared" ref="AK35" si="29">SUM(W35:AH35)</f>
        <v>50</v>
      </c>
      <c r="AL35" s="302">
        <f t="shared" ref="AL35" si="30">SUM(W35:AJ35)</f>
        <v>75</v>
      </c>
      <c r="AM35" s="298" t="s">
        <v>38</v>
      </c>
      <c r="AN35" s="299">
        <f t="shared" ref="AN35" si="31">IF(AL35=0,0,IF(AL35&lt;25,0.5,TRUNC(AL35/25)))</f>
        <v>3</v>
      </c>
      <c r="AO35" s="216">
        <f t="shared" si="3"/>
        <v>75</v>
      </c>
      <c r="AP35" s="211">
        <f t="shared" si="4"/>
        <v>3</v>
      </c>
    </row>
    <row r="36" spans="1:42" s="163" customFormat="1" ht="15" customHeight="1" x14ac:dyDescent="0.2">
      <c r="A36" s="310"/>
      <c r="B36" s="212">
        <v>18</v>
      </c>
      <c r="C36" s="277" t="s">
        <v>109</v>
      </c>
      <c r="D36" s="246" t="s">
        <v>161</v>
      </c>
      <c r="E36" s="283"/>
      <c r="F36" s="218"/>
      <c r="G36" s="218">
        <v>15</v>
      </c>
      <c r="H36" s="220"/>
      <c r="I36" s="220"/>
      <c r="J36" s="220"/>
      <c r="K36" s="220">
        <v>35</v>
      </c>
      <c r="L36" s="220"/>
      <c r="M36" s="220"/>
      <c r="N36" s="220"/>
      <c r="O36" s="220"/>
      <c r="P36" s="218"/>
      <c r="Q36" s="220"/>
      <c r="R36" s="218">
        <v>25</v>
      </c>
      <c r="S36" s="218">
        <f t="shared" ref="S36" si="32">SUM(E36:P36)</f>
        <v>50</v>
      </c>
      <c r="T36" s="302">
        <f t="shared" ref="T36" si="33">SUM(E36:R36)</f>
        <v>75</v>
      </c>
      <c r="U36" s="298" t="s">
        <v>38</v>
      </c>
      <c r="V36" s="299">
        <f t="shared" ref="V36" si="34">IF(T36=0,0,IF(T36&lt;25,0.5,TRUNC(T36/25)))</f>
        <v>3</v>
      </c>
      <c r="W36" s="217"/>
      <c r="X36" s="301"/>
      <c r="Y36" s="218"/>
      <c r="Z36" s="301"/>
      <c r="AA36" s="301"/>
      <c r="AB36" s="301"/>
      <c r="AC36" s="301"/>
      <c r="AD36" s="301"/>
      <c r="AE36" s="219"/>
      <c r="AF36" s="219"/>
      <c r="AG36" s="219"/>
      <c r="AH36" s="219"/>
      <c r="AI36" s="219"/>
      <c r="AJ36" s="218"/>
      <c r="AK36" s="302"/>
      <c r="AL36" s="220"/>
      <c r="AM36" s="303"/>
      <c r="AN36" s="304"/>
      <c r="AO36" s="216">
        <f t="shared" si="3"/>
        <v>75</v>
      </c>
      <c r="AP36" s="211">
        <f t="shared" si="4"/>
        <v>3</v>
      </c>
    </row>
    <row r="37" spans="1:42" s="163" customFormat="1" ht="15" customHeight="1" x14ac:dyDescent="0.2">
      <c r="A37" s="310"/>
      <c r="B37" s="212">
        <v>19</v>
      </c>
      <c r="C37" s="277" t="s">
        <v>109</v>
      </c>
      <c r="D37" s="267" t="s">
        <v>162</v>
      </c>
      <c r="E37" s="217"/>
      <c r="F37" s="218"/>
      <c r="G37" s="218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8"/>
      <c r="S37" s="302"/>
      <c r="T37" s="220"/>
      <c r="U37" s="311"/>
      <c r="V37" s="305"/>
      <c r="W37" s="283"/>
      <c r="X37" s="218"/>
      <c r="Y37" s="218">
        <v>15</v>
      </c>
      <c r="Z37" s="220"/>
      <c r="AA37" s="220"/>
      <c r="AB37" s="220"/>
      <c r="AC37" s="220">
        <v>35</v>
      </c>
      <c r="AD37" s="220"/>
      <c r="AE37" s="220"/>
      <c r="AF37" s="220"/>
      <c r="AG37" s="220"/>
      <c r="AH37" s="218"/>
      <c r="AI37" s="220"/>
      <c r="AJ37" s="218"/>
      <c r="AK37" s="218">
        <f t="shared" ref="AK37:AK39" si="35">SUM(W37:AH37)</f>
        <v>50</v>
      </c>
      <c r="AL37" s="302">
        <f t="shared" ref="AL37:AL39" si="36">SUM(W37:AJ37)</f>
        <v>50</v>
      </c>
      <c r="AM37" s="298" t="s">
        <v>36</v>
      </c>
      <c r="AN37" s="299">
        <f t="shared" ref="AN37:AN39" si="37">IF(AL37=0,0,IF(AL37&lt;25,0.5,TRUNC(AL37/25)))</f>
        <v>2</v>
      </c>
      <c r="AO37" s="216">
        <f t="shared" si="3"/>
        <v>50</v>
      </c>
      <c r="AP37" s="211">
        <f t="shared" si="4"/>
        <v>2</v>
      </c>
    </row>
    <row r="38" spans="1:42" s="163" customFormat="1" ht="15" customHeight="1" x14ac:dyDescent="0.2">
      <c r="A38" s="310"/>
      <c r="B38" s="212">
        <v>20</v>
      </c>
      <c r="C38" s="277" t="s">
        <v>109</v>
      </c>
      <c r="D38" s="246" t="s">
        <v>163</v>
      </c>
      <c r="E38" s="217"/>
      <c r="F38" s="218"/>
      <c r="G38" s="218"/>
      <c r="H38" s="219"/>
      <c r="I38" s="220"/>
      <c r="J38" s="219"/>
      <c r="K38" s="219"/>
      <c r="L38" s="219"/>
      <c r="M38" s="219"/>
      <c r="N38" s="219"/>
      <c r="O38" s="219"/>
      <c r="P38" s="219"/>
      <c r="Q38" s="219"/>
      <c r="R38" s="218"/>
      <c r="S38" s="302"/>
      <c r="T38" s="220"/>
      <c r="U38" s="303"/>
      <c r="V38" s="305"/>
      <c r="W38" s="283"/>
      <c r="X38" s="218"/>
      <c r="Y38" s="218">
        <v>15</v>
      </c>
      <c r="Z38" s="220"/>
      <c r="AA38" s="220"/>
      <c r="AB38" s="220"/>
      <c r="AC38" s="220">
        <v>35</v>
      </c>
      <c r="AD38" s="220"/>
      <c r="AE38" s="220"/>
      <c r="AF38" s="220"/>
      <c r="AG38" s="220"/>
      <c r="AH38" s="218"/>
      <c r="AI38" s="220"/>
      <c r="AJ38" s="218"/>
      <c r="AK38" s="218">
        <f t="shared" si="35"/>
        <v>50</v>
      </c>
      <c r="AL38" s="302">
        <f t="shared" si="36"/>
        <v>50</v>
      </c>
      <c r="AM38" s="298" t="s">
        <v>36</v>
      </c>
      <c r="AN38" s="299">
        <f t="shared" si="37"/>
        <v>2</v>
      </c>
      <c r="AO38" s="216">
        <f t="shared" si="3"/>
        <v>50</v>
      </c>
      <c r="AP38" s="211">
        <f t="shared" si="4"/>
        <v>2</v>
      </c>
    </row>
    <row r="39" spans="1:42" s="163" customFormat="1" ht="15" customHeight="1" thickBot="1" x14ac:dyDescent="0.25">
      <c r="A39" s="297"/>
      <c r="B39" s="212">
        <v>21</v>
      </c>
      <c r="C39" s="285" t="s">
        <v>109</v>
      </c>
      <c r="D39" s="256" t="s">
        <v>164</v>
      </c>
      <c r="E39" s="312"/>
      <c r="F39" s="313"/>
      <c r="G39" s="313"/>
      <c r="H39" s="314"/>
      <c r="I39" s="314"/>
      <c r="J39" s="314"/>
      <c r="K39" s="314"/>
      <c r="L39" s="314"/>
      <c r="M39" s="314"/>
      <c r="N39" s="314"/>
      <c r="O39" s="314"/>
      <c r="P39" s="314"/>
      <c r="Q39" s="314"/>
      <c r="R39" s="313"/>
      <c r="S39" s="315"/>
      <c r="T39" s="316"/>
      <c r="U39" s="317"/>
      <c r="V39" s="318"/>
      <c r="W39" s="283"/>
      <c r="X39" s="218"/>
      <c r="Y39" s="218">
        <v>15</v>
      </c>
      <c r="Z39" s="220"/>
      <c r="AA39" s="220"/>
      <c r="AB39" s="220"/>
      <c r="AC39" s="220">
        <v>35</v>
      </c>
      <c r="AD39" s="220"/>
      <c r="AE39" s="220"/>
      <c r="AF39" s="220"/>
      <c r="AG39" s="220"/>
      <c r="AH39" s="218"/>
      <c r="AI39" s="220"/>
      <c r="AJ39" s="218"/>
      <c r="AK39" s="218">
        <f t="shared" si="35"/>
        <v>50</v>
      </c>
      <c r="AL39" s="302">
        <f t="shared" si="36"/>
        <v>50</v>
      </c>
      <c r="AM39" s="298" t="s">
        <v>36</v>
      </c>
      <c r="AN39" s="299">
        <f t="shared" si="37"/>
        <v>2</v>
      </c>
      <c r="AO39" s="233">
        <f t="shared" si="3"/>
        <v>50</v>
      </c>
      <c r="AP39" s="234">
        <f t="shared" si="4"/>
        <v>2</v>
      </c>
    </row>
    <row r="40" spans="1:42" s="163" customFormat="1" ht="15" customHeight="1" thickBot="1" x14ac:dyDescent="0.25">
      <c r="A40" s="297"/>
      <c r="B40" s="236" t="s">
        <v>47</v>
      </c>
      <c r="C40" s="237"/>
      <c r="D40" s="238"/>
      <c r="E40" s="239">
        <f>SUM(E19:E39)</f>
        <v>170</v>
      </c>
      <c r="F40" s="239">
        <f t="shared" ref="F40:AO40" si="38">SUM(F19:F39)</f>
        <v>0</v>
      </c>
      <c r="G40" s="239">
        <f t="shared" si="38"/>
        <v>90</v>
      </c>
      <c r="H40" s="239">
        <f t="shared" si="38"/>
        <v>0</v>
      </c>
      <c r="I40" s="239">
        <f t="shared" si="38"/>
        <v>0</v>
      </c>
      <c r="J40" s="239">
        <f t="shared" si="38"/>
        <v>0</v>
      </c>
      <c r="K40" s="239">
        <f t="shared" si="38"/>
        <v>180</v>
      </c>
      <c r="L40" s="239">
        <f t="shared" si="38"/>
        <v>0</v>
      </c>
      <c r="M40" s="239">
        <f t="shared" si="38"/>
        <v>0</v>
      </c>
      <c r="N40" s="239">
        <f t="shared" si="38"/>
        <v>0</v>
      </c>
      <c r="O40" s="239">
        <f t="shared" si="38"/>
        <v>0</v>
      </c>
      <c r="P40" s="239">
        <f t="shared" si="38"/>
        <v>0</v>
      </c>
      <c r="Q40" s="239">
        <f t="shared" si="38"/>
        <v>0</v>
      </c>
      <c r="R40" s="239">
        <f t="shared" si="38"/>
        <v>175</v>
      </c>
      <c r="S40" s="239">
        <f t="shared" si="38"/>
        <v>440</v>
      </c>
      <c r="T40" s="239">
        <f t="shared" si="38"/>
        <v>615</v>
      </c>
      <c r="U40" s="239"/>
      <c r="V40" s="240">
        <f t="shared" si="38"/>
        <v>24</v>
      </c>
      <c r="W40" s="239">
        <f t="shared" si="38"/>
        <v>85</v>
      </c>
      <c r="X40" s="239">
        <f t="shared" si="38"/>
        <v>0</v>
      </c>
      <c r="Y40" s="239">
        <f t="shared" si="38"/>
        <v>110</v>
      </c>
      <c r="Z40" s="239">
        <f t="shared" si="38"/>
        <v>0</v>
      </c>
      <c r="AA40" s="239">
        <f t="shared" si="38"/>
        <v>0</v>
      </c>
      <c r="AB40" s="239">
        <f t="shared" si="38"/>
        <v>0</v>
      </c>
      <c r="AC40" s="239">
        <f t="shared" si="38"/>
        <v>230</v>
      </c>
      <c r="AD40" s="239">
        <f t="shared" si="38"/>
        <v>0</v>
      </c>
      <c r="AE40" s="239">
        <f t="shared" si="38"/>
        <v>0</v>
      </c>
      <c r="AF40" s="239">
        <f t="shared" si="38"/>
        <v>0</v>
      </c>
      <c r="AG40" s="239">
        <f t="shared" si="38"/>
        <v>0</v>
      </c>
      <c r="AH40" s="239">
        <f t="shared" si="38"/>
        <v>0</v>
      </c>
      <c r="AI40" s="239">
        <f t="shared" si="38"/>
        <v>0</v>
      </c>
      <c r="AJ40" s="239">
        <f t="shared" si="38"/>
        <v>160</v>
      </c>
      <c r="AK40" s="239">
        <f t="shared" si="38"/>
        <v>425</v>
      </c>
      <c r="AL40" s="239">
        <f t="shared" si="38"/>
        <v>585</v>
      </c>
      <c r="AM40" s="239"/>
      <c r="AN40" s="240">
        <f t="shared" si="38"/>
        <v>23</v>
      </c>
      <c r="AO40" s="319">
        <f t="shared" si="38"/>
        <v>1005</v>
      </c>
      <c r="AP40" s="320">
        <f>V40+AN40</f>
        <v>47</v>
      </c>
    </row>
    <row r="41" spans="1:42" s="163" customFormat="1" ht="15" customHeight="1" thickBot="1" x14ac:dyDescent="0.25">
      <c r="A41" s="297"/>
      <c r="B41" s="241" t="s">
        <v>78</v>
      </c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3"/>
    </row>
    <row r="42" spans="1:42" s="163" customFormat="1" ht="15" customHeight="1" x14ac:dyDescent="0.2">
      <c r="A42" s="297"/>
      <c r="B42" s="194">
        <v>22</v>
      </c>
      <c r="C42" s="277" t="s">
        <v>109</v>
      </c>
      <c r="D42" s="246" t="s">
        <v>165</v>
      </c>
      <c r="E42" s="279"/>
      <c r="F42" s="281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>
        <v>100</v>
      </c>
      <c r="R42" s="200"/>
      <c r="S42" s="201">
        <f t="shared" ref="S42" si="39">SUM(E42:P42)</f>
        <v>0</v>
      </c>
      <c r="T42" s="201"/>
      <c r="U42" s="270" t="s">
        <v>60</v>
      </c>
      <c r="V42" s="280">
        <v>4</v>
      </c>
      <c r="W42" s="204"/>
      <c r="X42" s="205"/>
      <c r="Y42" s="252"/>
      <c r="Z42" s="205"/>
      <c r="AA42" s="205"/>
      <c r="AB42" s="205"/>
      <c r="AC42" s="205"/>
      <c r="AD42" s="205"/>
      <c r="AE42" s="207"/>
      <c r="AF42" s="207"/>
      <c r="AG42" s="207"/>
      <c r="AH42" s="207"/>
      <c r="AI42" s="207"/>
      <c r="AJ42" s="252"/>
      <c r="AK42" s="201"/>
      <c r="AL42" s="201"/>
      <c r="AM42" s="221"/>
      <c r="AN42" s="253"/>
      <c r="AO42" s="216">
        <f t="shared" si="3"/>
        <v>0</v>
      </c>
      <c r="AP42" s="211">
        <f t="shared" ref="AP42:AP47" si="40">V42+AN42</f>
        <v>4</v>
      </c>
    </row>
    <row r="43" spans="1:42" s="163" customFormat="1" ht="15" customHeight="1" thickBot="1" x14ac:dyDescent="0.25">
      <c r="A43" s="310"/>
      <c r="B43" s="321">
        <v>23</v>
      </c>
      <c r="C43" s="285" t="s">
        <v>109</v>
      </c>
      <c r="D43" s="256" t="s">
        <v>166</v>
      </c>
      <c r="E43" s="224"/>
      <c r="F43" s="226"/>
      <c r="G43" s="286"/>
      <c r="H43" s="225"/>
      <c r="I43" s="225"/>
      <c r="J43" s="225"/>
      <c r="K43" s="225"/>
      <c r="L43" s="225"/>
      <c r="M43" s="227"/>
      <c r="N43" s="227"/>
      <c r="O43" s="227"/>
      <c r="P43" s="227"/>
      <c r="Q43" s="227"/>
      <c r="R43" s="226"/>
      <c r="S43" s="228"/>
      <c r="T43" s="229"/>
      <c r="U43" s="287"/>
      <c r="V43" s="231"/>
      <c r="W43" s="322"/>
      <c r="X43" s="323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>
        <v>200</v>
      </c>
      <c r="AJ43" s="229"/>
      <c r="AK43" s="228">
        <f t="shared" ref="AK43" si="41">SUM(W43:AH43)</f>
        <v>0</v>
      </c>
      <c r="AL43" s="228">
        <f t="shared" ref="AL43" si="42">SUM(W43:AJ43)</f>
        <v>200</v>
      </c>
      <c r="AM43" s="265" t="s">
        <v>60</v>
      </c>
      <c r="AN43" s="324">
        <v>7</v>
      </c>
      <c r="AO43" s="233">
        <f t="shared" si="3"/>
        <v>200</v>
      </c>
      <c r="AP43" s="234">
        <f t="shared" si="40"/>
        <v>7</v>
      </c>
    </row>
    <row r="44" spans="1:42" s="163" customFormat="1" ht="15" customHeight="1" thickBot="1" x14ac:dyDescent="0.25">
      <c r="A44" s="310"/>
      <c r="B44" s="236" t="s">
        <v>47</v>
      </c>
      <c r="C44" s="237"/>
      <c r="D44" s="238"/>
      <c r="E44" s="239">
        <f>SUM(E42:E43)</f>
        <v>0</v>
      </c>
      <c r="F44" s="239">
        <f t="shared" ref="F44:AP44" si="43">SUM(F42:F43)</f>
        <v>0</v>
      </c>
      <c r="G44" s="239">
        <f t="shared" si="43"/>
        <v>0</v>
      </c>
      <c r="H44" s="239">
        <f t="shared" si="43"/>
        <v>0</v>
      </c>
      <c r="I44" s="239">
        <f t="shared" si="43"/>
        <v>0</v>
      </c>
      <c r="J44" s="239">
        <f t="shared" si="43"/>
        <v>0</v>
      </c>
      <c r="K44" s="239">
        <f t="shared" si="43"/>
        <v>0</v>
      </c>
      <c r="L44" s="239">
        <f t="shared" si="43"/>
        <v>0</v>
      </c>
      <c r="M44" s="239">
        <f t="shared" si="43"/>
        <v>0</v>
      </c>
      <c r="N44" s="239">
        <f t="shared" si="43"/>
        <v>0</v>
      </c>
      <c r="O44" s="239">
        <f t="shared" si="43"/>
        <v>0</v>
      </c>
      <c r="P44" s="239">
        <f t="shared" si="43"/>
        <v>0</v>
      </c>
      <c r="Q44" s="239">
        <f t="shared" si="43"/>
        <v>100</v>
      </c>
      <c r="R44" s="239">
        <f t="shared" si="43"/>
        <v>0</v>
      </c>
      <c r="S44" s="239">
        <f t="shared" si="43"/>
        <v>0</v>
      </c>
      <c r="T44" s="239">
        <f t="shared" si="43"/>
        <v>0</v>
      </c>
      <c r="U44" s="239"/>
      <c r="V44" s="240">
        <f t="shared" si="43"/>
        <v>4</v>
      </c>
      <c r="W44" s="239">
        <f t="shared" si="43"/>
        <v>0</v>
      </c>
      <c r="X44" s="239">
        <f t="shared" si="43"/>
        <v>0</v>
      </c>
      <c r="Y44" s="239">
        <f t="shared" si="43"/>
        <v>0</v>
      </c>
      <c r="Z44" s="239">
        <f t="shared" si="43"/>
        <v>0</v>
      </c>
      <c r="AA44" s="239">
        <f t="shared" si="43"/>
        <v>0</v>
      </c>
      <c r="AB44" s="239">
        <f t="shared" si="43"/>
        <v>0</v>
      </c>
      <c r="AC44" s="239">
        <f t="shared" si="43"/>
        <v>0</v>
      </c>
      <c r="AD44" s="239">
        <f t="shared" si="43"/>
        <v>0</v>
      </c>
      <c r="AE44" s="239">
        <f t="shared" si="43"/>
        <v>0</v>
      </c>
      <c r="AF44" s="239">
        <f t="shared" si="43"/>
        <v>0</v>
      </c>
      <c r="AG44" s="239">
        <f t="shared" si="43"/>
        <v>0</v>
      </c>
      <c r="AH44" s="239">
        <f t="shared" si="43"/>
        <v>0</v>
      </c>
      <c r="AI44" s="239">
        <f t="shared" si="43"/>
        <v>200</v>
      </c>
      <c r="AJ44" s="239">
        <f t="shared" si="43"/>
        <v>0</v>
      </c>
      <c r="AK44" s="239">
        <f t="shared" si="43"/>
        <v>0</v>
      </c>
      <c r="AL44" s="239">
        <f t="shared" si="43"/>
        <v>200</v>
      </c>
      <c r="AM44" s="239"/>
      <c r="AN44" s="240">
        <f t="shared" si="43"/>
        <v>7</v>
      </c>
      <c r="AO44" s="319">
        <f t="shared" si="43"/>
        <v>200</v>
      </c>
      <c r="AP44" s="320">
        <f t="shared" si="43"/>
        <v>11</v>
      </c>
    </row>
    <row r="45" spans="1:42" s="163" customFormat="1" ht="15" customHeight="1" thickBot="1" x14ac:dyDescent="0.25">
      <c r="A45" s="310"/>
      <c r="B45" s="241" t="s">
        <v>80</v>
      </c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2"/>
      <c r="AN45" s="242"/>
      <c r="AO45" s="242"/>
      <c r="AP45" s="243"/>
    </row>
    <row r="46" spans="1:42" s="163" customFormat="1" ht="15" customHeight="1" x14ac:dyDescent="0.2">
      <c r="A46" s="310"/>
      <c r="B46" s="194">
        <v>24</v>
      </c>
      <c r="C46" s="277" t="s">
        <v>109</v>
      </c>
      <c r="D46" s="267" t="s">
        <v>167</v>
      </c>
      <c r="E46" s="325">
        <v>15</v>
      </c>
      <c r="F46" s="326"/>
      <c r="G46" s="248">
        <v>15</v>
      </c>
      <c r="H46" s="248"/>
      <c r="I46" s="326"/>
      <c r="J46" s="248"/>
      <c r="K46" s="248"/>
      <c r="L46" s="248"/>
      <c r="M46" s="248"/>
      <c r="N46" s="248"/>
      <c r="O46" s="248"/>
      <c r="P46" s="248"/>
      <c r="Q46" s="248"/>
      <c r="R46" s="206">
        <v>20</v>
      </c>
      <c r="S46" s="248">
        <f t="shared" ref="S46" si="44">SUM(E46:P46)</f>
        <v>30</v>
      </c>
      <c r="T46" s="248">
        <f t="shared" ref="T46" si="45">SUM(E46:R46)</f>
        <v>50</v>
      </c>
      <c r="U46" s="249" t="s">
        <v>36</v>
      </c>
      <c r="V46" s="250">
        <f t="shared" ref="V46" si="46">IF(T46=0,0,IF(T46&lt;25,0.5,TRUNC(T46/25)))</f>
        <v>2</v>
      </c>
      <c r="W46" s="251"/>
      <c r="X46" s="205"/>
      <c r="Y46" s="252"/>
      <c r="Z46" s="205"/>
      <c r="AA46" s="205"/>
      <c r="AB46" s="205"/>
      <c r="AC46" s="205"/>
      <c r="AD46" s="205"/>
      <c r="AE46" s="207"/>
      <c r="AF46" s="207"/>
      <c r="AG46" s="207"/>
      <c r="AH46" s="207"/>
      <c r="AI46" s="207"/>
      <c r="AJ46" s="252"/>
      <c r="AK46" s="201"/>
      <c r="AL46" s="201"/>
      <c r="AM46" s="221"/>
      <c r="AN46" s="253"/>
      <c r="AO46" s="216">
        <f t="shared" si="3"/>
        <v>50</v>
      </c>
      <c r="AP46" s="211">
        <f t="shared" si="40"/>
        <v>2</v>
      </c>
    </row>
    <row r="47" spans="1:42" s="163" customFormat="1" ht="15" customHeight="1" thickBot="1" x14ac:dyDescent="0.25">
      <c r="A47" s="310"/>
      <c r="B47" s="194">
        <v>25</v>
      </c>
      <c r="C47" s="277" t="s">
        <v>109</v>
      </c>
      <c r="D47" s="267" t="s">
        <v>168</v>
      </c>
      <c r="E47" s="197"/>
      <c r="F47" s="198"/>
      <c r="G47" s="198"/>
      <c r="H47" s="199"/>
      <c r="I47" s="200"/>
      <c r="J47" s="199"/>
      <c r="K47" s="199"/>
      <c r="L47" s="199"/>
      <c r="M47" s="199"/>
      <c r="N47" s="199"/>
      <c r="O47" s="199"/>
      <c r="P47" s="199"/>
      <c r="Q47" s="199"/>
      <c r="R47" s="198"/>
      <c r="S47" s="201"/>
      <c r="T47" s="200"/>
      <c r="U47" s="202"/>
      <c r="V47" s="268"/>
      <c r="W47" s="327">
        <v>15</v>
      </c>
      <c r="X47" s="328"/>
      <c r="Y47" s="201">
        <v>15</v>
      </c>
      <c r="Z47" s="201"/>
      <c r="AA47" s="328"/>
      <c r="AB47" s="201"/>
      <c r="AC47" s="201"/>
      <c r="AD47" s="201"/>
      <c r="AE47" s="201"/>
      <c r="AF47" s="201"/>
      <c r="AG47" s="201"/>
      <c r="AH47" s="201"/>
      <c r="AI47" s="201"/>
      <c r="AJ47" s="198">
        <v>20</v>
      </c>
      <c r="AK47" s="201">
        <f t="shared" ref="AK47" si="47">SUM(W47:AH47)</f>
        <v>30</v>
      </c>
      <c r="AL47" s="201">
        <f t="shared" ref="AL47" si="48">SUM(W47:AJ47)</f>
        <v>50</v>
      </c>
      <c r="AM47" s="270" t="s">
        <v>36</v>
      </c>
      <c r="AN47" s="329">
        <f t="shared" ref="AN47" si="49">IF(AL47=0,0,IF(AL47&lt;25,0.5,TRUNC(AL47/25)))</f>
        <v>2</v>
      </c>
      <c r="AO47" s="216">
        <f t="shared" si="3"/>
        <v>50</v>
      </c>
      <c r="AP47" s="211">
        <f t="shared" si="40"/>
        <v>2</v>
      </c>
    </row>
    <row r="48" spans="1:42" s="163" customFormat="1" ht="15" customHeight="1" thickBot="1" x14ac:dyDescent="0.25">
      <c r="A48" s="297"/>
      <c r="B48" s="236" t="s">
        <v>47</v>
      </c>
      <c r="C48" s="237"/>
      <c r="D48" s="238"/>
      <c r="E48" s="239">
        <f t="shared" ref="E48:T48" si="50">SUM(E46:E47)</f>
        <v>15</v>
      </c>
      <c r="F48" s="239">
        <f t="shared" si="50"/>
        <v>0</v>
      </c>
      <c r="G48" s="239">
        <f t="shared" si="50"/>
        <v>15</v>
      </c>
      <c r="H48" s="239">
        <f t="shared" si="50"/>
        <v>0</v>
      </c>
      <c r="I48" s="239">
        <f t="shared" si="50"/>
        <v>0</v>
      </c>
      <c r="J48" s="239">
        <f t="shared" si="50"/>
        <v>0</v>
      </c>
      <c r="K48" s="239">
        <f t="shared" si="50"/>
        <v>0</v>
      </c>
      <c r="L48" s="239">
        <f t="shared" si="50"/>
        <v>0</v>
      </c>
      <c r="M48" s="239">
        <f t="shared" si="50"/>
        <v>0</v>
      </c>
      <c r="N48" s="239">
        <f t="shared" si="50"/>
        <v>0</v>
      </c>
      <c r="O48" s="239">
        <f t="shared" si="50"/>
        <v>0</v>
      </c>
      <c r="P48" s="239">
        <f t="shared" si="50"/>
        <v>0</v>
      </c>
      <c r="Q48" s="239">
        <f t="shared" si="50"/>
        <v>0</v>
      </c>
      <c r="R48" s="239">
        <f t="shared" si="50"/>
        <v>20</v>
      </c>
      <c r="S48" s="239">
        <f t="shared" si="50"/>
        <v>30</v>
      </c>
      <c r="T48" s="239">
        <f t="shared" si="50"/>
        <v>50</v>
      </c>
      <c r="U48" s="239"/>
      <c r="V48" s="240">
        <f t="shared" ref="V48:AL48" si="51">SUM(V46:V47)</f>
        <v>2</v>
      </c>
      <c r="W48" s="239">
        <f t="shared" si="51"/>
        <v>15</v>
      </c>
      <c r="X48" s="239">
        <f t="shared" si="51"/>
        <v>0</v>
      </c>
      <c r="Y48" s="239">
        <f t="shared" si="51"/>
        <v>15</v>
      </c>
      <c r="Z48" s="239">
        <f t="shared" si="51"/>
        <v>0</v>
      </c>
      <c r="AA48" s="239">
        <f t="shared" si="51"/>
        <v>0</v>
      </c>
      <c r="AB48" s="239">
        <f t="shared" si="51"/>
        <v>0</v>
      </c>
      <c r="AC48" s="239">
        <f t="shared" si="51"/>
        <v>0</v>
      </c>
      <c r="AD48" s="239">
        <f t="shared" si="51"/>
        <v>0</v>
      </c>
      <c r="AE48" s="239">
        <f t="shared" si="51"/>
        <v>0</v>
      </c>
      <c r="AF48" s="239">
        <f t="shared" si="51"/>
        <v>0</v>
      </c>
      <c r="AG48" s="239">
        <f t="shared" si="51"/>
        <v>0</v>
      </c>
      <c r="AH48" s="239">
        <f t="shared" si="51"/>
        <v>0</v>
      </c>
      <c r="AI48" s="239">
        <f t="shared" si="51"/>
        <v>0</v>
      </c>
      <c r="AJ48" s="239">
        <f t="shared" si="51"/>
        <v>20</v>
      </c>
      <c r="AK48" s="239">
        <f t="shared" si="51"/>
        <v>30</v>
      </c>
      <c r="AL48" s="239">
        <f t="shared" si="51"/>
        <v>50</v>
      </c>
      <c r="AM48" s="239"/>
      <c r="AN48" s="240">
        <f>SUM(AN46:AN47)</f>
        <v>2</v>
      </c>
      <c r="AO48" s="319">
        <f>SUM(AO46:AO47)</f>
        <v>100</v>
      </c>
      <c r="AP48" s="320">
        <f>SUM(AP46:AP47)</f>
        <v>4</v>
      </c>
    </row>
    <row r="49" spans="1:42" s="163" customFormat="1" ht="15" customHeight="1" thickBot="1" x14ac:dyDescent="0.25">
      <c r="A49" s="297"/>
      <c r="B49" s="236" t="s">
        <v>47</v>
      </c>
      <c r="C49" s="237"/>
      <c r="D49" s="238"/>
      <c r="E49" s="239">
        <f t="shared" ref="E49:T49" si="52">E40+E44+E48</f>
        <v>185</v>
      </c>
      <c r="F49" s="239">
        <f t="shared" si="52"/>
        <v>0</v>
      </c>
      <c r="G49" s="239">
        <f t="shared" si="52"/>
        <v>105</v>
      </c>
      <c r="H49" s="239">
        <f t="shared" si="52"/>
        <v>0</v>
      </c>
      <c r="I49" s="239">
        <f t="shared" si="52"/>
        <v>0</v>
      </c>
      <c r="J49" s="239">
        <f t="shared" si="52"/>
        <v>0</v>
      </c>
      <c r="K49" s="239">
        <f t="shared" si="52"/>
        <v>180</v>
      </c>
      <c r="L49" s="239">
        <f t="shared" si="52"/>
        <v>0</v>
      </c>
      <c r="M49" s="239">
        <f t="shared" si="52"/>
        <v>0</v>
      </c>
      <c r="N49" s="239">
        <f t="shared" si="52"/>
        <v>0</v>
      </c>
      <c r="O49" s="239">
        <f t="shared" si="52"/>
        <v>0</v>
      </c>
      <c r="P49" s="239">
        <f t="shared" si="52"/>
        <v>0</v>
      </c>
      <c r="Q49" s="239">
        <f t="shared" si="52"/>
        <v>100</v>
      </c>
      <c r="R49" s="239">
        <f t="shared" si="52"/>
        <v>195</v>
      </c>
      <c r="S49" s="239">
        <f t="shared" si="52"/>
        <v>470</v>
      </c>
      <c r="T49" s="239">
        <f t="shared" si="52"/>
        <v>665</v>
      </c>
      <c r="U49" s="239"/>
      <c r="V49" s="240">
        <f t="shared" ref="V49:AL49" si="53">V40+V44+V48</f>
        <v>30</v>
      </c>
      <c r="W49" s="239">
        <f t="shared" si="53"/>
        <v>100</v>
      </c>
      <c r="X49" s="239">
        <f t="shared" si="53"/>
        <v>0</v>
      </c>
      <c r="Y49" s="239">
        <f t="shared" si="53"/>
        <v>125</v>
      </c>
      <c r="Z49" s="239">
        <f t="shared" si="53"/>
        <v>0</v>
      </c>
      <c r="AA49" s="239">
        <f t="shared" si="53"/>
        <v>0</v>
      </c>
      <c r="AB49" s="239">
        <f t="shared" si="53"/>
        <v>0</v>
      </c>
      <c r="AC49" s="239">
        <f t="shared" si="53"/>
        <v>230</v>
      </c>
      <c r="AD49" s="239">
        <f t="shared" si="53"/>
        <v>0</v>
      </c>
      <c r="AE49" s="239">
        <f t="shared" si="53"/>
        <v>0</v>
      </c>
      <c r="AF49" s="239">
        <f t="shared" si="53"/>
        <v>0</v>
      </c>
      <c r="AG49" s="239">
        <f t="shared" si="53"/>
        <v>0</v>
      </c>
      <c r="AH49" s="239">
        <f t="shared" si="53"/>
        <v>0</v>
      </c>
      <c r="AI49" s="239">
        <f t="shared" si="53"/>
        <v>200</v>
      </c>
      <c r="AJ49" s="239">
        <f t="shared" si="53"/>
        <v>180</v>
      </c>
      <c r="AK49" s="239">
        <f t="shared" si="53"/>
        <v>455</v>
      </c>
      <c r="AL49" s="239">
        <f t="shared" si="53"/>
        <v>835</v>
      </c>
      <c r="AM49" s="239"/>
      <c r="AN49" s="240">
        <f>AN40+AN44+AN48</f>
        <v>32</v>
      </c>
      <c r="AO49" s="319">
        <f>AO40+AO44+AO48</f>
        <v>1305</v>
      </c>
      <c r="AP49" s="320">
        <f>AP40+AP44+AP48</f>
        <v>62</v>
      </c>
    </row>
    <row r="51" spans="1:42" x14ac:dyDescent="0.25">
      <c r="B51" s="330" t="s">
        <v>85</v>
      </c>
      <c r="AK51" s="331"/>
    </row>
    <row r="52" spans="1:42" x14ac:dyDescent="0.25">
      <c r="B52" s="332"/>
    </row>
    <row r="53" spans="1:42" x14ac:dyDescent="0.25">
      <c r="B53" s="332"/>
    </row>
    <row r="56" spans="1:42" x14ac:dyDescent="0.25">
      <c r="O56" s="333"/>
    </row>
    <row r="57" spans="1:42" x14ac:dyDescent="0.25">
      <c r="D57" s="334" t="s">
        <v>86</v>
      </c>
      <c r="P57" t="s">
        <v>86</v>
      </c>
      <c r="AG57" s="335" t="s">
        <v>86</v>
      </c>
      <c r="AH57" s="336"/>
      <c r="AI57" s="336"/>
      <c r="AJ57" s="336"/>
      <c r="AK57" s="336"/>
      <c r="AL57" s="336"/>
      <c r="AM57" s="336"/>
    </row>
    <row r="58" spans="1:42" x14ac:dyDescent="0.25">
      <c r="D58" s="337" t="s">
        <v>87</v>
      </c>
      <c r="N58" s="334"/>
      <c r="P58" s="336" t="s">
        <v>88</v>
      </c>
      <c r="Q58" s="336"/>
      <c r="R58" s="336"/>
      <c r="S58" s="336"/>
      <c r="T58" s="336"/>
      <c r="U58" s="336"/>
      <c r="V58" s="336"/>
      <c r="AG58" s="336" t="s">
        <v>89</v>
      </c>
      <c r="AH58" s="336"/>
      <c r="AI58" s="336"/>
      <c r="AJ58" s="336"/>
      <c r="AK58" s="336"/>
      <c r="AL58" s="336"/>
      <c r="AM58" s="336"/>
    </row>
  </sheetData>
  <mergeCells count="18">
    <mergeCell ref="B49:D49"/>
    <mergeCell ref="AG57:AM57"/>
    <mergeCell ref="P58:V58"/>
    <mergeCell ref="AG58:AM58"/>
    <mergeCell ref="B18:AP18"/>
    <mergeCell ref="B40:D40"/>
    <mergeCell ref="B41:AP41"/>
    <mergeCell ref="B44:D44"/>
    <mergeCell ref="B45:AP45"/>
    <mergeCell ref="B48:D48"/>
    <mergeCell ref="B6:AP6"/>
    <mergeCell ref="B16:B17"/>
    <mergeCell ref="C16:C17"/>
    <mergeCell ref="D16:D17"/>
    <mergeCell ref="E16:V16"/>
    <mergeCell ref="W16:AN16"/>
    <mergeCell ref="AO16:AO17"/>
    <mergeCell ref="AP16:AP1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9"/>
  <sheetViews>
    <sheetView workbookViewId="0">
      <selection activeCell="D10" sqref="D10"/>
    </sheetView>
  </sheetViews>
  <sheetFormatPr defaultColWidth="8.85546875" defaultRowHeight="15" x14ac:dyDescent="0.25"/>
  <cols>
    <col min="1" max="1" width="4.42578125" customWidth="1"/>
    <col min="2" max="2" width="4.28515625" customWidth="1"/>
    <col min="3" max="3" width="11.7109375" bestFit="1" customWidth="1"/>
    <col min="4" max="4" width="53.140625" customWidth="1"/>
    <col min="5" max="20" width="4.85546875" customWidth="1"/>
    <col min="21" max="21" width="6.140625" bestFit="1" customWidth="1"/>
    <col min="22" max="38" width="4.85546875" customWidth="1"/>
    <col min="39" max="39" width="6.140625" bestFit="1" customWidth="1"/>
    <col min="40" max="40" width="4.85546875" customWidth="1"/>
    <col min="41" max="42" width="5.7109375" customWidth="1"/>
  </cols>
  <sheetData>
    <row r="1" spans="1:43" x14ac:dyDescent="0.25">
      <c r="A1" s="338"/>
    </row>
    <row r="2" spans="1:43" x14ac:dyDescent="0.25">
      <c r="A2" s="338"/>
    </row>
    <row r="3" spans="1:43" x14ac:dyDescent="0.25">
      <c r="A3" s="338"/>
    </row>
    <row r="4" spans="1:43" x14ac:dyDescent="0.25">
      <c r="A4" s="338"/>
    </row>
    <row r="5" spans="1:43" x14ac:dyDescent="0.25">
      <c r="A5" s="338"/>
    </row>
    <row r="6" spans="1:43" s="167" customFormat="1" ht="20.100000000000001" customHeight="1" x14ac:dyDescent="0.25">
      <c r="A6" s="339"/>
      <c r="B6" s="295" t="s">
        <v>169</v>
      </c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5"/>
      <c r="AN6" s="295"/>
      <c r="AO6" s="295"/>
      <c r="AP6" s="295"/>
    </row>
    <row r="7" spans="1:43" s="167" customFormat="1" ht="20.100000000000001" customHeight="1" x14ac:dyDescent="0.25">
      <c r="A7" s="339"/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296"/>
      <c r="AG7" s="296"/>
      <c r="AH7" s="296"/>
      <c r="AI7" s="296"/>
      <c r="AJ7" s="296"/>
      <c r="AK7" s="296"/>
      <c r="AL7" s="296"/>
      <c r="AM7" s="296"/>
      <c r="AN7" s="296"/>
      <c r="AO7" s="296"/>
      <c r="AP7" s="296"/>
    </row>
    <row r="8" spans="1:43" x14ac:dyDescent="0.25">
      <c r="A8" s="338"/>
    </row>
    <row r="9" spans="1:43" s="170" customFormat="1" ht="15" customHeight="1" x14ac:dyDescent="0.25">
      <c r="A9" s="340"/>
      <c r="B9" s="170" t="s">
        <v>2</v>
      </c>
    </row>
    <row r="10" spans="1:43" s="170" customFormat="1" ht="15" customHeight="1" x14ac:dyDescent="0.25">
      <c r="A10" s="340"/>
      <c r="B10" s="170" t="s">
        <v>3</v>
      </c>
    </row>
    <row r="11" spans="1:43" s="170" customFormat="1" ht="15" customHeight="1" x14ac:dyDescent="0.25">
      <c r="A11" s="340"/>
      <c r="B11" s="170" t="s">
        <v>170</v>
      </c>
    </row>
    <row r="12" spans="1:43" s="170" customFormat="1" ht="15" customHeight="1" x14ac:dyDescent="0.25">
      <c r="A12" s="340"/>
      <c r="B12" s="170" t="s">
        <v>5</v>
      </c>
    </row>
    <row r="13" spans="1:43" ht="15" customHeight="1" x14ac:dyDescent="0.25">
      <c r="A13" s="338"/>
      <c r="B13" s="170" t="s">
        <v>6</v>
      </c>
      <c r="C13" s="170"/>
    </row>
    <row r="14" spans="1:43" x14ac:dyDescent="0.25">
      <c r="A14" s="338"/>
    </row>
    <row r="15" spans="1:43" ht="15.75" thickBot="1" x14ac:dyDescent="0.3">
      <c r="A15" s="338"/>
    </row>
    <row r="16" spans="1:43" ht="17.25" customHeight="1" thickBot="1" x14ac:dyDescent="0.3">
      <c r="A16" s="190"/>
      <c r="B16" s="341" t="s">
        <v>7</v>
      </c>
      <c r="C16" s="342" t="s">
        <v>98</v>
      </c>
      <c r="D16" s="343" t="s">
        <v>99</v>
      </c>
      <c r="E16" s="344" t="s">
        <v>171</v>
      </c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5"/>
      <c r="V16" s="346"/>
      <c r="W16" s="344" t="s">
        <v>172</v>
      </c>
      <c r="X16" s="345"/>
      <c r="Y16" s="345"/>
      <c r="Z16" s="345"/>
      <c r="AA16" s="345"/>
      <c r="AB16" s="345"/>
      <c r="AC16" s="345"/>
      <c r="AD16" s="345"/>
      <c r="AE16" s="345"/>
      <c r="AF16" s="345"/>
      <c r="AG16" s="345"/>
      <c r="AH16" s="345"/>
      <c r="AI16" s="345"/>
      <c r="AJ16" s="345"/>
      <c r="AK16" s="345"/>
      <c r="AL16" s="345"/>
      <c r="AM16" s="345"/>
      <c r="AN16" s="346"/>
      <c r="AO16" s="347" t="s">
        <v>11</v>
      </c>
      <c r="AP16" s="348" t="s">
        <v>102</v>
      </c>
      <c r="AQ16" s="164"/>
    </row>
    <row r="17" spans="1:43" ht="243" customHeight="1" thickBot="1" x14ac:dyDescent="0.3">
      <c r="A17" s="190"/>
      <c r="B17" s="349"/>
      <c r="C17" s="350"/>
      <c r="D17" s="351"/>
      <c r="E17" s="352" t="s">
        <v>14</v>
      </c>
      <c r="F17" s="353" t="s">
        <v>15</v>
      </c>
      <c r="G17" s="354" t="s">
        <v>16</v>
      </c>
      <c r="H17" s="354" t="s">
        <v>17</v>
      </c>
      <c r="I17" s="354" t="s">
        <v>18</v>
      </c>
      <c r="J17" s="354" t="s">
        <v>19</v>
      </c>
      <c r="K17" s="354" t="s">
        <v>20</v>
      </c>
      <c r="L17" s="354" t="s">
        <v>21</v>
      </c>
      <c r="M17" s="354" t="s">
        <v>22</v>
      </c>
      <c r="N17" s="354" t="s">
        <v>23</v>
      </c>
      <c r="O17" s="355" t="s">
        <v>24</v>
      </c>
      <c r="P17" s="354" t="s">
        <v>25</v>
      </c>
      <c r="Q17" s="354" t="s">
        <v>26</v>
      </c>
      <c r="R17" s="354" t="s">
        <v>27</v>
      </c>
      <c r="S17" s="354" t="s">
        <v>28</v>
      </c>
      <c r="T17" s="354" t="s">
        <v>29</v>
      </c>
      <c r="U17" s="354" t="s">
        <v>30</v>
      </c>
      <c r="V17" s="356" t="s">
        <v>103</v>
      </c>
      <c r="W17" s="353" t="s">
        <v>14</v>
      </c>
      <c r="X17" s="353" t="s">
        <v>15</v>
      </c>
      <c r="Y17" s="353" t="s">
        <v>32</v>
      </c>
      <c r="Z17" s="353" t="s">
        <v>17</v>
      </c>
      <c r="AA17" s="353" t="s">
        <v>18</v>
      </c>
      <c r="AB17" s="353" t="s">
        <v>19</v>
      </c>
      <c r="AC17" s="353" t="s">
        <v>20</v>
      </c>
      <c r="AD17" s="353" t="s">
        <v>21</v>
      </c>
      <c r="AE17" s="354" t="s">
        <v>22</v>
      </c>
      <c r="AF17" s="354" t="s">
        <v>23</v>
      </c>
      <c r="AG17" s="355" t="s">
        <v>24</v>
      </c>
      <c r="AH17" s="354" t="s">
        <v>25</v>
      </c>
      <c r="AI17" s="354" t="s">
        <v>26</v>
      </c>
      <c r="AJ17" s="354" t="s">
        <v>27</v>
      </c>
      <c r="AK17" s="354" t="s">
        <v>28</v>
      </c>
      <c r="AL17" s="354" t="s">
        <v>29</v>
      </c>
      <c r="AM17" s="354" t="s">
        <v>30</v>
      </c>
      <c r="AN17" s="356" t="s">
        <v>103</v>
      </c>
      <c r="AO17" s="357"/>
      <c r="AP17" s="358"/>
      <c r="AQ17" s="164"/>
    </row>
    <row r="18" spans="1:43" ht="15" customHeight="1" thickBot="1" x14ac:dyDescent="0.3">
      <c r="A18" s="359"/>
      <c r="B18" s="360" t="s">
        <v>173</v>
      </c>
      <c r="C18" s="361"/>
      <c r="D18" s="361"/>
      <c r="E18" s="361"/>
      <c r="F18" s="361"/>
      <c r="G18" s="361"/>
      <c r="H18" s="361"/>
      <c r="I18" s="361"/>
      <c r="J18" s="361"/>
      <c r="K18" s="361"/>
      <c r="L18" s="361"/>
      <c r="M18" s="361"/>
      <c r="N18" s="361"/>
      <c r="O18" s="361"/>
      <c r="P18" s="361"/>
      <c r="Q18" s="361"/>
      <c r="R18" s="361"/>
      <c r="S18" s="361"/>
      <c r="T18" s="361"/>
      <c r="U18" s="361"/>
      <c r="V18" s="361"/>
      <c r="W18" s="361"/>
      <c r="X18" s="361"/>
      <c r="Y18" s="361"/>
      <c r="Z18" s="361"/>
      <c r="AA18" s="361"/>
      <c r="AB18" s="361"/>
      <c r="AC18" s="361"/>
      <c r="AD18" s="361"/>
      <c r="AE18" s="361"/>
      <c r="AF18" s="361"/>
      <c r="AG18" s="361"/>
      <c r="AH18" s="361"/>
      <c r="AI18" s="361"/>
      <c r="AJ18" s="361"/>
      <c r="AK18" s="361"/>
      <c r="AL18" s="361"/>
      <c r="AM18" s="361"/>
      <c r="AN18" s="361"/>
      <c r="AO18" s="361"/>
      <c r="AP18" s="362"/>
      <c r="AQ18" s="164"/>
    </row>
    <row r="19" spans="1:43" ht="15" customHeight="1" x14ac:dyDescent="0.25">
      <c r="A19" s="363" t="s">
        <v>174</v>
      </c>
      <c r="B19" s="364">
        <v>1</v>
      </c>
      <c r="C19" s="365" t="s">
        <v>109</v>
      </c>
      <c r="D19" s="366" t="s">
        <v>175</v>
      </c>
      <c r="E19" s="367"/>
      <c r="F19" s="368"/>
      <c r="G19" s="369"/>
      <c r="H19" s="369"/>
      <c r="I19" s="369"/>
      <c r="J19" s="369"/>
      <c r="K19" s="369"/>
      <c r="L19" s="369"/>
      <c r="M19" s="369"/>
      <c r="N19" s="369"/>
      <c r="O19" s="369"/>
      <c r="P19" s="369"/>
      <c r="Q19" s="369"/>
      <c r="R19" s="369"/>
      <c r="S19" s="369">
        <f>SUM(E19:P19)</f>
        <v>0</v>
      </c>
      <c r="T19" s="369"/>
      <c r="U19" s="370"/>
      <c r="V19" s="371"/>
      <c r="W19" s="368">
        <v>9</v>
      </c>
      <c r="X19" s="368"/>
      <c r="Y19" s="368">
        <v>30</v>
      </c>
      <c r="Z19" s="368"/>
      <c r="AA19" s="368"/>
      <c r="AB19" s="368"/>
      <c r="AC19" s="368"/>
      <c r="AD19" s="368"/>
      <c r="AE19" s="369"/>
      <c r="AF19" s="369"/>
      <c r="AG19" s="369"/>
      <c r="AH19" s="369"/>
      <c r="AI19" s="369"/>
      <c r="AJ19" s="369">
        <v>11</v>
      </c>
      <c r="AK19" s="369">
        <f>SUM(W19:AH19)</f>
        <v>39</v>
      </c>
      <c r="AL19" s="369">
        <f>SUM(W19:AJ19)</f>
        <v>50</v>
      </c>
      <c r="AM19" s="372" t="s">
        <v>38</v>
      </c>
      <c r="AN19" s="371">
        <f>TRUNC(AL19/25)</f>
        <v>2</v>
      </c>
      <c r="AO19" s="373">
        <f>T19+AL19</f>
        <v>50</v>
      </c>
      <c r="AP19" s="373">
        <f>V19+AN19</f>
        <v>2</v>
      </c>
      <c r="AQ19" s="164"/>
    </row>
    <row r="20" spans="1:43" ht="15" customHeight="1" x14ac:dyDescent="0.25">
      <c r="A20" s="363" t="s">
        <v>174</v>
      </c>
      <c r="B20" s="364">
        <v>2</v>
      </c>
      <c r="C20" s="374" t="s">
        <v>104</v>
      </c>
      <c r="D20" s="366" t="s">
        <v>176</v>
      </c>
      <c r="E20" s="367">
        <v>12</v>
      </c>
      <c r="F20" s="368"/>
      <c r="G20" s="369">
        <v>10</v>
      </c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>
        <v>8</v>
      </c>
      <c r="S20" s="369">
        <f t="shared" ref="S20:S23" si="0">SUM(E20:P20)</f>
        <v>22</v>
      </c>
      <c r="T20" s="369">
        <f t="shared" ref="T20" si="1">SUM(E20:R20)</f>
        <v>30</v>
      </c>
      <c r="U20" s="372" t="s">
        <v>36</v>
      </c>
      <c r="V20" s="371">
        <f t="shared" ref="V20" si="2">TRUNC(T20/30)</f>
        <v>1</v>
      </c>
      <c r="W20" s="367"/>
      <c r="X20" s="368"/>
      <c r="Y20" s="369"/>
      <c r="Z20" s="369"/>
      <c r="AA20" s="369"/>
      <c r="AB20" s="369"/>
      <c r="AC20" s="369"/>
      <c r="AD20" s="369"/>
      <c r="AE20" s="369"/>
      <c r="AF20" s="369"/>
      <c r="AG20" s="369"/>
      <c r="AH20" s="369"/>
      <c r="AI20" s="369"/>
      <c r="AJ20" s="369"/>
      <c r="AK20" s="369">
        <f t="shared" ref="AK20:AK23" si="3">SUM(W20:AH20)</f>
        <v>0</v>
      </c>
      <c r="AL20" s="369"/>
      <c r="AM20" s="372"/>
      <c r="AN20" s="371">
        <f t="shared" ref="AN20" si="4">TRUNC(AL20/30)</f>
        <v>0</v>
      </c>
      <c r="AO20" s="375">
        <f>T20+AL20</f>
        <v>30</v>
      </c>
      <c r="AP20" s="375">
        <f>V20+AN20</f>
        <v>1</v>
      </c>
      <c r="AQ20" s="164"/>
    </row>
    <row r="21" spans="1:43" ht="15" customHeight="1" x14ac:dyDescent="0.25">
      <c r="A21" s="363"/>
      <c r="B21" s="364">
        <v>3</v>
      </c>
      <c r="C21" s="374" t="s">
        <v>104</v>
      </c>
      <c r="D21" s="366" t="s">
        <v>177</v>
      </c>
      <c r="E21" s="367"/>
      <c r="F21" s="368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>
        <f t="shared" si="0"/>
        <v>0</v>
      </c>
      <c r="T21" s="369"/>
      <c r="U21" s="372"/>
      <c r="V21" s="371"/>
      <c r="W21" s="367">
        <v>10</v>
      </c>
      <c r="X21" s="369">
        <v>15</v>
      </c>
      <c r="Y21" s="190"/>
      <c r="Z21" s="369"/>
      <c r="AA21" s="369"/>
      <c r="AB21" s="369"/>
      <c r="AC21" s="369"/>
      <c r="AD21" s="369"/>
      <c r="AE21" s="369"/>
      <c r="AF21" s="369"/>
      <c r="AG21" s="369"/>
      <c r="AH21" s="369"/>
      <c r="AI21" s="369"/>
      <c r="AJ21" s="369">
        <v>25</v>
      </c>
      <c r="AK21" s="369">
        <f t="shared" si="3"/>
        <v>25</v>
      </c>
      <c r="AL21" s="369">
        <f t="shared" ref="AL21" si="5">SUM(W21:AJ21)</f>
        <v>50</v>
      </c>
      <c r="AM21" s="372" t="s">
        <v>36</v>
      </c>
      <c r="AN21" s="371">
        <f>TRUNC(AL21/25)</f>
        <v>2</v>
      </c>
      <c r="AO21" s="375">
        <f>T21+AL21</f>
        <v>50</v>
      </c>
      <c r="AP21" s="375">
        <f>V21+AN21</f>
        <v>2</v>
      </c>
      <c r="AQ21" s="164"/>
    </row>
    <row r="22" spans="1:43" ht="15" customHeight="1" x14ac:dyDescent="0.25">
      <c r="A22" s="363"/>
      <c r="B22" s="364">
        <v>4</v>
      </c>
      <c r="C22" s="374" t="s">
        <v>104</v>
      </c>
      <c r="D22" s="366" t="s">
        <v>178</v>
      </c>
      <c r="E22" s="367">
        <v>10</v>
      </c>
      <c r="F22" s="369">
        <v>15</v>
      </c>
      <c r="G22" s="376"/>
      <c r="H22" s="369"/>
      <c r="I22" s="369"/>
      <c r="J22" s="369"/>
      <c r="K22" s="369"/>
      <c r="L22" s="369"/>
      <c r="M22" s="369"/>
      <c r="N22" s="369"/>
      <c r="O22" s="369"/>
      <c r="P22" s="369"/>
      <c r="Q22" s="369"/>
      <c r="R22" s="369">
        <v>25</v>
      </c>
      <c r="S22" s="369">
        <f t="shared" si="0"/>
        <v>25</v>
      </c>
      <c r="T22" s="369">
        <f t="shared" ref="T22:T23" si="6">SUM(E22:R22)</f>
        <v>50</v>
      </c>
      <c r="U22" s="372" t="s">
        <v>36</v>
      </c>
      <c r="V22" s="371">
        <f>TRUNC(T22/25)</f>
        <v>2</v>
      </c>
      <c r="W22" s="367"/>
      <c r="X22" s="368"/>
      <c r="Y22" s="369"/>
      <c r="Z22" s="369"/>
      <c r="AA22" s="369"/>
      <c r="AB22" s="369"/>
      <c r="AC22" s="369"/>
      <c r="AD22" s="369"/>
      <c r="AE22" s="369"/>
      <c r="AF22" s="369"/>
      <c r="AG22" s="369"/>
      <c r="AH22" s="369"/>
      <c r="AI22" s="369"/>
      <c r="AJ22" s="369"/>
      <c r="AK22" s="369">
        <f t="shared" si="3"/>
        <v>0</v>
      </c>
      <c r="AL22" s="369"/>
      <c r="AM22" s="372"/>
      <c r="AN22" s="371"/>
      <c r="AO22" s="375">
        <f>T22+AL22</f>
        <v>50</v>
      </c>
      <c r="AP22" s="375">
        <f>V22+AN22</f>
        <v>2</v>
      </c>
      <c r="AQ22" s="164"/>
    </row>
    <row r="23" spans="1:43" ht="15" customHeight="1" thickBot="1" x14ac:dyDescent="0.3">
      <c r="A23" s="363"/>
      <c r="B23" s="364">
        <v>5</v>
      </c>
      <c r="C23" s="374" t="s">
        <v>109</v>
      </c>
      <c r="D23" s="366" t="s">
        <v>179</v>
      </c>
      <c r="E23" s="377"/>
      <c r="F23" s="378"/>
      <c r="G23" s="378"/>
      <c r="H23" s="379"/>
      <c r="I23" s="379"/>
      <c r="J23" s="379"/>
      <c r="K23" s="379"/>
      <c r="L23" s="379"/>
      <c r="M23" s="379"/>
      <c r="N23" s="379"/>
      <c r="O23" s="379"/>
      <c r="P23" s="378">
        <v>15</v>
      </c>
      <c r="Q23" s="379"/>
      <c r="R23" s="378"/>
      <c r="S23" s="369">
        <f t="shared" si="0"/>
        <v>15</v>
      </c>
      <c r="T23" s="369">
        <f t="shared" si="6"/>
        <v>15</v>
      </c>
      <c r="U23" s="370" t="s">
        <v>60</v>
      </c>
      <c r="V23" s="371">
        <v>0</v>
      </c>
      <c r="W23" s="367"/>
      <c r="X23" s="368"/>
      <c r="Y23" s="369"/>
      <c r="Z23" s="369"/>
      <c r="AA23" s="369"/>
      <c r="AB23" s="369"/>
      <c r="AC23" s="369"/>
      <c r="AD23" s="369"/>
      <c r="AE23" s="369"/>
      <c r="AF23" s="369"/>
      <c r="AG23" s="369"/>
      <c r="AH23" s="369"/>
      <c r="AI23" s="369"/>
      <c r="AJ23" s="369"/>
      <c r="AK23" s="369">
        <f t="shared" si="3"/>
        <v>0</v>
      </c>
      <c r="AL23" s="369"/>
      <c r="AM23" s="372"/>
      <c r="AN23" s="371"/>
      <c r="AO23" s="375">
        <f>T23+AL23</f>
        <v>15</v>
      </c>
      <c r="AP23" s="375">
        <f>V23+AN23</f>
        <v>0</v>
      </c>
      <c r="AQ23" s="164"/>
    </row>
    <row r="24" spans="1:43" ht="15" customHeight="1" thickBot="1" x14ac:dyDescent="0.3">
      <c r="A24" s="363"/>
      <c r="B24" s="380" t="s">
        <v>180</v>
      </c>
      <c r="C24" s="381"/>
      <c r="D24" s="382"/>
      <c r="E24" s="383">
        <f t="shared" ref="E24:T24" si="7">SUM(E19:E23)</f>
        <v>22</v>
      </c>
      <c r="F24" s="383">
        <f t="shared" si="7"/>
        <v>15</v>
      </c>
      <c r="G24" s="383">
        <f t="shared" si="7"/>
        <v>10</v>
      </c>
      <c r="H24" s="383">
        <f t="shared" si="7"/>
        <v>0</v>
      </c>
      <c r="I24" s="383">
        <f t="shared" si="7"/>
        <v>0</v>
      </c>
      <c r="J24" s="383">
        <f t="shared" si="7"/>
        <v>0</v>
      </c>
      <c r="K24" s="383">
        <f t="shared" si="7"/>
        <v>0</v>
      </c>
      <c r="L24" s="383">
        <f t="shared" si="7"/>
        <v>0</v>
      </c>
      <c r="M24" s="383">
        <f t="shared" si="7"/>
        <v>0</v>
      </c>
      <c r="N24" s="383">
        <f t="shared" si="7"/>
        <v>0</v>
      </c>
      <c r="O24" s="383">
        <f t="shared" si="7"/>
        <v>0</v>
      </c>
      <c r="P24" s="383">
        <f t="shared" si="7"/>
        <v>15</v>
      </c>
      <c r="Q24" s="383">
        <f t="shared" si="7"/>
        <v>0</v>
      </c>
      <c r="R24" s="383">
        <f t="shared" si="7"/>
        <v>33</v>
      </c>
      <c r="S24" s="383">
        <f t="shared" si="7"/>
        <v>62</v>
      </c>
      <c r="T24" s="383">
        <f t="shared" si="7"/>
        <v>95</v>
      </c>
      <c r="U24" s="383"/>
      <c r="V24" s="383">
        <f t="shared" ref="V24:AL24" si="8">SUM(V19:V23)</f>
        <v>3</v>
      </c>
      <c r="W24" s="383">
        <f t="shared" si="8"/>
        <v>19</v>
      </c>
      <c r="X24" s="383">
        <f t="shared" si="8"/>
        <v>15</v>
      </c>
      <c r="Y24" s="383">
        <f t="shared" si="8"/>
        <v>30</v>
      </c>
      <c r="Z24" s="383">
        <f t="shared" si="8"/>
        <v>0</v>
      </c>
      <c r="AA24" s="383">
        <f t="shared" si="8"/>
        <v>0</v>
      </c>
      <c r="AB24" s="383">
        <f t="shared" si="8"/>
        <v>0</v>
      </c>
      <c r="AC24" s="383">
        <f t="shared" si="8"/>
        <v>0</v>
      </c>
      <c r="AD24" s="383">
        <f t="shared" si="8"/>
        <v>0</v>
      </c>
      <c r="AE24" s="383">
        <f t="shared" si="8"/>
        <v>0</v>
      </c>
      <c r="AF24" s="383">
        <f t="shared" si="8"/>
        <v>0</v>
      </c>
      <c r="AG24" s="383">
        <f t="shared" si="8"/>
        <v>0</v>
      </c>
      <c r="AH24" s="383">
        <f t="shared" si="8"/>
        <v>0</v>
      </c>
      <c r="AI24" s="383">
        <f t="shared" si="8"/>
        <v>0</v>
      </c>
      <c r="AJ24" s="383">
        <f t="shared" si="8"/>
        <v>36</v>
      </c>
      <c r="AK24" s="383">
        <f t="shared" si="8"/>
        <v>64</v>
      </c>
      <c r="AL24" s="383">
        <f t="shared" si="8"/>
        <v>100</v>
      </c>
      <c r="AM24" s="383" t="s">
        <v>181</v>
      </c>
      <c r="AN24" s="383">
        <f>SUM(AN19:AN23)</f>
        <v>4</v>
      </c>
      <c r="AO24" s="383">
        <f>SUM(AO19:AO23)</f>
        <v>195</v>
      </c>
      <c r="AP24" s="383">
        <f>SUM(AP19:AP23)</f>
        <v>7</v>
      </c>
      <c r="AQ24" s="164"/>
    </row>
    <row r="25" spans="1:43" ht="15" customHeight="1" thickBot="1" x14ac:dyDescent="0.3">
      <c r="A25" s="363"/>
      <c r="B25" s="360" t="s">
        <v>182</v>
      </c>
      <c r="C25" s="361"/>
      <c r="D25" s="361"/>
      <c r="E25" s="361"/>
      <c r="F25" s="361"/>
      <c r="G25" s="361"/>
      <c r="H25" s="361"/>
      <c r="I25" s="361"/>
      <c r="J25" s="361"/>
      <c r="K25" s="361"/>
      <c r="L25" s="361"/>
      <c r="M25" s="361"/>
      <c r="N25" s="361"/>
      <c r="O25" s="361"/>
      <c r="P25" s="361"/>
      <c r="Q25" s="361"/>
      <c r="R25" s="361"/>
      <c r="S25" s="361"/>
      <c r="T25" s="361"/>
      <c r="U25" s="361"/>
      <c r="V25" s="361"/>
      <c r="W25" s="361"/>
      <c r="X25" s="361"/>
      <c r="Y25" s="361"/>
      <c r="Z25" s="361"/>
      <c r="AA25" s="361"/>
      <c r="AB25" s="361"/>
      <c r="AC25" s="361"/>
      <c r="AD25" s="361"/>
      <c r="AE25" s="361"/>
      <c r="AF25" s="361"/>
      <c r="AG25" s="361"/>
      <c r="AH25" s="361"/>
      <c r="AI25" s="361"/>
      <c r="AJ25" s="361"/>
      <c r="AK25" s="361"/>
      <c r="AL25" s="361"/>
      <c r="AM25" s="361"/>
      <c r="AN25" s="361"/>
      <c r="AO25" s="361"/>
      <c r="AP25" s="362"/>
      <c r="AQ25" s="164"/>
    </row>
    <row r="26" spans="1:43" ht="15" customHeight="1" x14ac:dyDescent="0.25">
      <c r="A26" s="363" t="s">
        <v>174</v>
      </c>
      <c r="B26" s="364">
        <v>6</v>
      </c>
      <c r="C26" s="384" t="s">
        <v>109</v>
      </c>
      <c r="D26" s="385" t="s">
        <v>183</v>
      </c>
      <c r="E26" s="367">
        <v>10</v>
      </c>
      <c r="F26" s="386"/>
      <c r="G26" s="386"/>
      <c r="H26" s="369">
        <v>30</v>
      </c>
      <c r="I26" s="387"/>
      <c r="J26" s="387"/>
      <c r="K26" s="369"/>
      <c r="L26" s="387"/>
      <c r="M26" s="387"/>
      <c r="N26" s="387"/>
      <c r="O26" s="387"/>
      <c r="P26" s="386"/>
      <c r="Q26" s="387"/>
      <c r="R26" s="369">
        <v>10</v>
      </c>
      <c r="S26" s="369">
        <f>SUM(E26:P26)</f>
        <v>40</v>
      </c>
      <c r="T26" s="369">
        <f>SUM(E26:R26)</f>
        <v>50</v>
      </c>
      <c r="U26" s="370" t="s">
        <v>36</v>
      </c>
      <c r="V26" s="371">
        <f>TRUNC(T26/25)</f>
        <v>2</v>
      </c>
      <c r="W26" s="388"/>
      <c r="X26" s="386"/>
      <c r="Y26" s="386"/>
      <c r="Z26" s="389"/>
      <c r="AA26" s="389"/>
      <c r="AB26" s="389"/>
      <c r="AC26" s="389"/>
      <c r="AD26" s="389"/>
      <c r="AE26" s="387"/>
      <c r="AF26" s="387"/>
      <c r="AG26" s="387"/>
      <c r="AH26" s="386"/>
      <c r="AI26" s="387"/>
      <c r="AJ26" s="386"/>
      <c r="AK26" s="369">
        <f>SUM(W26:AH26)</f>
        <v>0</v>
      </c>
      <c r="AL26" s="369"/>
      <c r="AM26" s="370"/>
      <c r="AN26" s="390"/>
      <c r="AO26" s="373">
        <f>T26+AL26</f>
        <v>50</v>
      </c>
      <c r="AP26" s="373">
        <f>V26+AN26</f>
        <v>2</v>
      </c>
      <c r="AQ26" s="164"/>
    </row>
    <row r="27" spans="1:43" ht="15" customHeight="1" x14ac:dyDescent="0.25">
      <c r="A27" s="363" t="s">
        <v>174</v>
      </c>
      <c r="B27" s="364">
        <v>7</v>
      </c>
      <c r="C27" s="384" t="s">
        <v>109</v>
      </c>
      <c r="D27" s="385" t="s">
        <v>184</v>
      </c>
      <c r="E27" s="367"/>
      <c r="F27" s="386"/>
      <c r="G27" s="386"/>
      <c r="H27" s="369"/>
      <c r="I27" s="387"/>
      <c r="J27" s="387"/>
      <c r="K27" s="369"/>
      <c r="L27" s="387"/>
      <c r="M27" s="387"/>
      <c r="N27" s="387"/>
      <c r="O27" s="387"/>
      <c r="P27" s="386"/>
      <c r="Q27" s="387"/>
      <c r="R27" s="386"/>
      <c r="S27" s="369">
        <f t="shared" ref="S27:S29" si="9">SUM(E27:P27)</f>
        <v>0</v>
      </c>
      <c r="T27" s="369"/>
      <c r="U27" s="370"/>
      <c r="V27" s="390"/>
      <c r="W27" s="367">
        <v>10</v>
      </c>
      <c r="X27" s="386"/>
      <c r="Y27" s="386"/>
      <c r="Z27" s="369">
        <v>30</v>
      </c>
      <c r="AA27" s="387"/>
      <c r="AB27" s="387"/>
      <c r="AC27" s="369"/>
      <c r="AD27" s="387"/>
      <c r="AE27" s="387"/>
      <c r="AF27" s="387"/>
      <c r="AG27" s="387"/>
      <c r="AH27" s="386"/>
      <c r="AI27" s="387"/>
      <c r="AJ27" s="369">
        <v>10</v>
      </c>
      <c r="AK27" s="369">
        <f>SUM(W27:AH27)</f>
        <v>40</v>
      </c>
      <c r="AL27" s="369">
        <f>SUM(W27:AJ27)</f>
        <v>50</v>
      </c>
      <c r="AM27" s="370" t="s">
        <v>36</v>
      </c>
      <c r="AN27" s="371">
        <f>TRUNC(AL27/25)</f>
        <v>2</v>
      </c>
      <c r="AO27" s="375">
        <f>T27+AL27</f>
        <v>50</v>
      </c>
      <c r="AP27" s="375">
        <f t="shared" ref="AP27:AP28" si="10">V27+AN27</f>
        <v>2</v>
      </c>
      <c r="AQ27" s="164"/>
    </row>
    <row r="28" spans="1:43" ht="15" customHeight="1" x14ac:dyDescent="0.25">
      <c r="A28" s="363"/>
      <c r="B28" s="364">
        <v>8</v>
      </c>
      <c r="C28" s="365" t="s">
        <v>109</v>
      </c>
      <c r="D28" s="391" t="s">
        <v>185</v>
      </c>
      <c r="E28" s="367">
        <v>20</v>
      </c>
      <c r="F28" s="386"/>
      <c r="G28" s="386">
        <v>15</v>
      </c>
      <c r="H28" s="369"/>
      <c r="I28" s="369"/>
      <c r="J28" s="369"/>
      <c r="K28" s="369"/>
      <c r="L28" s="369"/>
      <c r="M28" s="369"/>
      <c r="N28" s="369"/>
      <c r="O28" s="369"/>
      <c r="P28" s="386"/>
      <c r="Q28" s="369"/>
      <c r="R28" s="386">
        <v>25</v>
      </c>
      <c r="S28" s="369">
        <f t="shared" si="9"/>
        <v>35</v>
      </c>
      <c r="T28" s="369">
        <f>SUM(E28:R28)</f>
        <v>60</v>
      </c>
      <c r="U28" s="370" t="s">
        <v>36</v>
      </c>
      <c r="V28" s="371">
        <f>TRUNC(T28/30)</f>
        <v>2</v>
      </c>
      <c r="W28" s="388"/>
      <c r="X28" s="386"/>
      <c r="Y28" s="386"/>
      <c r="Z28" s="389"/>
      <c r="AA28" s="389"/>
      <c r="AB28" s="389"/>
      <c r="AC28" s="389"/>
      <c r="AD28" s="389"/>
      <c r="AE28" s="387"/>
      <c r="AF28" s="387"/>
      <c r="AG28" s="387"/>
      <c r="AH28" s="386"/>
      <c r="AI28" s="387"/>
      <c r="AJ28" s="386"/>
      <c r="AK28" s="369">
        <f t="shared" ref="AK28:AK29" si="11">SUM(W28:AH28)</f>
        <v>0</v>
      </c>
      <c r="AL28" s="369"/>
      <c r="AM28" s="370"/>
      <c r="AN28" s="390"/>
      <c r="AO28" s="375">
        <f>T28+AL28</f>
        <v>60</v>
      </c>
      <c r="AP28" s="375">
        <f t="shared" si="10"/>
        <v>2</v>
      </c>
      <c r="AQ28" s="164"/>
    </row>
    <row r="29" spans="1:43" ht="15" customHeight="1" thickBot="1" x14ac:dyDescent="0.3">
      <c r="A29" s="363"/>
      <c r="B29" s="364">
        <v>9</v>
      </c>
      <c r="C29" s="365" t="s">
        <v>109</v>
      </c>
      <c r="D29" s="391" t="s">
        <v>186</v>
      </c>
      <c r="E29" s="367"/>
      <c r="F29" s="386"/>
      <c r="G29" s="386"/>
      <c r="H29" s="369"/>
      <c r="I29" s="369"/>
      <c r="J29" s="369"/>
      <c r="K29" s="369"/>
      <c r="L29" s="369"/>
      <c r="M29" s="369"/>
      <c r="N29" s="369"/>
      <c r="O29" s="369"/>
      <c r="P29" s="386"/>
      <c r="Q29" s="369"/>
      <c r="R29" s="386"/>
      <c r="S29" s="369">
        <f t="shared" si="9"/>
        <v>0</v>
      </c>
      <c r="T29" s="369"/>
      <c r="U29" s="370"/>
      <c r="V29" s="390"/>
      <c r="W29" s="367">
        <v>20</v>
      </c>
      <c r="X29" s="386"/>
      <c r="Y29" s="392"/>
      <c r="Z29" s="369">
        <v>15</v>
      </c>
      <c r="AA29" s="369"/>
      <c r="AB29" s="369"/>
      <c r="AC29" s="369"/>
      <c r="AD29" s="393"/>
      <c r="AE29" s="369"/>
      <c r="AF29" s="369"/>
      <c r="AG29" s="369"/>
      <c r="AH29" s="386"/>
      <c r="AI29" s="369"/>
      <c r="AJ29" s="386">
        <v>25</v>
      </c>
      <c r="AK29" s="369">
        <f t="shared" si="11"/>
        <v>35</v>
      </c>
      <c r="AL29" s="369">
        <f>SUM(W29:AJ29)</f>
        <v>60</v>
      </c>
      <c r="AM29" s="370" t="s">
        <v>38</v>
      </c>
      <c r="AN29" s="371">
        <f>TRUNC(AL29/30)</f>
        <v>2</v>
      </c>
      <c r="AO29" s="373">
        <f>T29+AL29</f>
        <v>60</v>
      </c>
      <c r="AP29" s="373">
        <f>V29+AN29</f>
        <v>2</v>
      </c>
      <c r="AQ29" s="164"/>
    </row>
    <row r="30" spans="1:43" ht="15" customHeight="1" thickBot="1" x14ac:dyDescent="0.3">
      <c r="A30" s="363"/>
      <c r="B30" s="380" t="s">
        <v>180</v>
      </c>
      <c r="C30" s="381"/>
      <c r="D30" s="382"/>
      <c r="E30" s="383">
        <f t="shared" ref="E30:T30" si="12">SUM(E26:E29)</f>
        <v>30</v>
      </c>
      <c r="F30" s="383">
        <f t="shared" si="12"/>
        <v>0</v>
      </c>
      <c r="G30" s="383">
        <f t="shared" si="12"/>
        <v>15</v>
      </c>
      <c r="H30" s="383">
        <f t="shared" si="12"/>
        <v>30</v>
      </c>
      <c r="I30" s="383">
        <f t="shared" si="12"/>
        <v>0</v>
      </c>
      <c r="J30" s="383">
        <f t="shared" si="12"/>
        <v>0</v>
      </c>
      <c r="K30" s="383">
        <f t="shared" si="12"/>
        <v>0</v>
      </c>
      <c r="L30" s="383">
        <f t="shared" si="12"/>
        <v>0</v>
      </c>
      <c r="M30" s="383">
        <f t="shared" si="12"/>
        <v>0</v>
      </c>
      <c r="N30" s="383">
        <f t="shared" si="12"/>
        <v>0</v>
      </c>
      <c r="O30" s="383">
        <f t="shared" si="12"/>
        <v>0</v>
      </c>
      <c r="P30" s="383">
        <f t="shared" si="12"/>
        <v>0</v>
      </c>
      <c r="Q30" s="383">
        <f t="shared" si="12"/>
        <v>0</v>
      </c>
      <c r="R30" s="383">
        <f t="shared" si="12"/>
        <v>35</v>
      </c>
      <c r="S30" s="383">
        <f t="shared" si="12"/>
        <v>75</v>
      </c>
      <c r="T30" s="383">
        <f t="shared" si="12"/>
        <v>110</v>
      </c>
      <c r="U30" s="383"/>
      <c r="V30" s="383">
        <f t="shared" ref="V30:AL30" si="13">SUM(V26:V29)</f>
        <v>4</v>
      </c>
      <c r="W30" s="383">
        <f t="shared" si="13"/>
        <v>30</v>
      </c>
      <c r="X30" s="383">
        <f t="shared" si="13"/>
        <v>0</v>
      </c>
      <c r="Y30" s="383">
        <f t="shared" si="13"/>
        <v>0</v>
      </c>
      <c r="Z30" s="383">
        <f t="shared" si="13"/>
        <v>45</v>
      </c>
      <c r="AA30" s="383">
        <f t="shared" si="13"/>
        <v>0</v>
      </c>
      <c r="AB30" s="383">
        <f t="shared" si="13"/>
        <v>0</v>
      </c>
      <c r="AC30" s="383">
        <f t="shared" si="13"/>
        <v>0</v>
      </c>
      <c r="AD30" s="383">
        <f t="shared" si="13"/>
        <v>0</v>
      </c>
      <c r="AE30" s="383">
        <f t="shared" si="13"/>
        <v>0</v>
      </c>
      <c r="AF30" s="383">
        <f t="shared" si="13"/>
        <v>0</v>
      </c>
      <c r="AG30" s="383">
        <f t="shared" si="13"/>
        <v>0</v>
      </c>
      <c r="AH30" s="383">
        <f t="shared" si="13"/>
        <v>0</v>
      </c>
      <c r="AI30" s="383">
        <f t="shared" si="13"/>
        <v>0</v>
      </c>
      <c r="AJ30" s="383">
        <f t="shared" si="13"/>
        <v>35</v>
      </c>
      <c r="AK30" s="383">
        <f t="shared" si="13"/>
        <v>75</v>
      </c>
      <c r="AL30" s="383">
        <f t="shared" si="13"/>
        <v>110</v>
      </c>
      <c r="AM30" s="383" t="s">
        <v>181</v>
      </c>
      <c r="AN30" s="383">
        <f>SUM(AN26:AN29)</f>
        <v>4</v>
      </c>
      <c r="AO30" s="383">
        <f>SUM(AO26:AO29)</f>
        <v>220</v>
      </c>
      <c r="AP30" s="383">
        <f>SUM(AP26:AP29)</f>
        <v>8</v>
      </c>
      <c r="AQ30" s="164"/>
    </row>
    <row r="31" spans="1:43" ht="15" customHeight="1" thickBot="1" x14ac:dyDescent="0.3">
      <c r="A31" s="363"/>
      <c r="B31" s="360" t="s">
        <v>187</v>
      </c>
      <c r="C31" s="361"/>
      <c r="D31" s="361"/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1"/>
      <c r="S31" s="361"/>
      <c r="T31" s="361"/>
      <c r="U31" s="361"/>
      <c r="V31" s="361"/>
      <c r="W31" s="361"/>
      <c r="X31" s="361"/>
      <c r="Y31" s="361"/>
      <c r="Z31" s="361"/>
      <c r="AA31" s="361"/>
      <c r="AB31" s="361"/>
      <c r="AC31" s="361"/>
      <c r="AD31" s="361"/>
      <c r="AE31" s="361"/>
      <c r="AF31" s="361"/>
      <c r="AG31" s="361"/>
      <c r="AH31" s="361"/>
      <c r="AI31" s="361"/>
      <c r="AJ31" s="361"/>
      <c r="AK31" s="361"/>
      <c r="AL31" s="361"/>
      <c r="AM31" s="361"/>
      <c r="AN31" s="361"/>
      <c r="AO31" s="361"/>
      <c r="AP31" s="362"/>
      <c r="AQ31" s="164"/>
    </row>
    <row r="32" spans="1:43" ht="15" customHeight="1" x14ac:dyDescent="0.25">
      <c r="A32" s="363" t="s">
        <v>174</v>
      </c>
      <c r="B32" s="394">
        <v>10</v>
      </c>
      <c r="C32" s="395" t="s">
        <v>109</v>
      </c>
      <c r="D32" s="391" t="s">
        <v>188</v>
      </c>
      <c r="E32" s="367">
        <v>15</v>
      </c>
      <c r="F32" s="386"/>
      <c r="G32" s="386">
        <v>25</v>
      </c>
      <c r="H32" s="369"/>
      <c r="I32" s="369"/>
      <c r="J32" s="369"/>
      <c r="K32" s="393">
        <v>30</v>
      </c>
      <c r="L32" s="369"/>
      <c r="M32" s="369"/>
      <c r="N32" s="369"/>
      <c r="O32" s="369"/>
      <c r="P32" s="386"/>
      <c r="Q32" s="369"/>
      <c r="R32" s="386">
        <v>30</v>
      </c>
      <c r="S32" s="369">
        <f>SUM(E32:P32)</f>
        <v>70</v>
      </c>
      <c r="T32" s="369">
        <f t="shared" ref="T32:T33" si="14">SUM(E32:R32)</f>
        <v>100</v>
      </c>
      <c r="U32" s="370" t="s">
        <v>38</v>
      </c>
      <c r="V32" s="390">
        <f>TRUNC(T32/25)</f>
        <v>4</v>
      </c>
      <c r="W32" s="388"/>
      <c r="X32" s="386"/>
      <c r="Y32" s="386"/>
      <c r="Z32" s="386"/>
      <c r="AA32" s="389"/>
      <c r="AB32" s="389"/>
      <c r="AC32" s="389"/>
      <c r="AD32" s="389"/>
      <c r="AE32" s="387"/>
      <c r="AF32" s="387"/>
      <c r="AG32" s="387"/>
      <c r="AH32" s="386"/>
      <c r="AI32" s="387"/>
      <c r="AJ32" s="386"/>
      <c r="AK32" s="369">
        <f>SUM(W32:AH32)</f>
        <v>0</v>
      </c>
      <c r="AL32" s="369">
        <f t="shared" ref="AL32:AL36" si="15">SUM(W32:AJ32)</f>
        <v>0</v>
      </c>
      <c r="AM32" s="370"/>
      <c r="AN32" s="390">
        <f t="shared" ref="AN32:AN35" si="16">TRUNC(AL32/30)</f>
        <v>0</v>
      </c>
      <c r="AO32" s="373">
        <f t="shared" ref="AO32:AO36" si="17">T32+AL32</f>
        <v>100</v>
      </c>
      <c r="AP32" s="373">
        <f t="shared" ref="AP32:AP36" si="18">V32+AN32</f>
        <v>4</v>
      </c>
      <c r="AQ32" s="164"/>
    </row>
    <row r="33" spans="1:43" ht="15" customHeight="1" x14ac:dyDescent="0.25">
      <c r="A33" s="363"/>
      <c r="B33" s="394">
        <v>11</v>
      </c>
      <c r="C33" s="395" t="s">
        <v>109</v>
      </c>
      <c r="D33" s="391" t="s">
        <v>189</v>
      </c>
      <c r="E33" s="388">
        <v>10</v>
      </c>
      <c r="F33" s="386"/>
      <c r="G33" s="386">
        <v>20</v>
      </c>
      <c r="H33" s="386"/>
      <c r="I33" s="389"/>
      <c r="J33" s="389"/>
      <c r="K33" s="368">
        <v>15</v>
      </c>
      <c r="L33" s="389"/>
      <c r="M33" s="387"/>
      <c r="N33" s="387"/>
      <c r="O33" s="387"/>
      <c r="P33" s="386"/>
      <c r="Q33" s="387"/>
      <c r="R33" s="386">
        <v>30</v>
      </c>
      <c r="S33" s="369">
        <f t="shared" ref="S33:S36" si="19">SUM(E33:P33)</f>
        <v>45</v>
      </c>
      <c r="T33" s="369">
        <f t="shared" si="14"/>
        <v>75</v>
      </c>
      <c r="U33" s="370" t="s">
        <v>36</v>
      </c>
      <c r="V33" s="390">
        <f>TRUNC(T33/25)</f>
        <v>3</v>
      </c>
      <c r="W33" s="367"/>
      <c r="X33" s="386"/>
      <c r="Y33" s="386"/>
      <c r="Z33" s="369"/>
      <c r="AA33" s="369"/>
      <c r="AB33" s="369"/>
      <c r="AC33" s="369"/>
      <c r="AD33" s="369"/>
      <c r="AE33" s="369"/>
      <c r="AF33" s="369"/>
      <c r="AG33" s="369"/>
      <c r="AH33" s="386"/>
      <c r="AI33" s="369"/>
      <c r="AJ33" s="386"/>
      <c r="AK33" s="369">
        <f t="shared" ref="AK33:AK36" si="20">SUM(W33:AH33)</f>
        <v>0</v>
      </c>
      <c r="AL33" s="369">
        <f t="shared" si="15"/>
        <v>0</v>
      </c>
      <c r="AM33" s="370"/>
      <c r="AN33" s="390">
        <f t="shared" si="16"/>
        <v>0</v>
      </c>
      <c r="AO33" s="373">
        <f t="shared" si="17"/>
        <v>75</v>
      </c>
      <c r="AP33" s="373">
        <f t="shared" si="18"/>
        <v>3</v>
      </c>
      <c r="AQ33" s="164"/>
    </row>
    <row r="34" spans="1:43" ht="15" customHeight="1" x14ac:dyDescent="0.25">
      <c r="A34" s="363" t="s">
        <v>174</v>
      </c>
      <c r="B34" s="394">
        <v>12</v>
      </c>
      <c r="C34" s="395" t="s">
        <v>109</v>
      </c>
      <c r="D34" s="391" t="s">
        <v>190</v>
      </c>
      <c r="E34" s="367"/>
      <c r="F34" s="386"/>
      <c r="G34" s="386"/>
      <c r="H34" s="369"/>
      <c r="I34" s="369"/>
      <c r="J34" s="369"/>
      <c r="K34" s="369"/>
      <c r="L34" s="369"/>
      <c r="M34" s="369"/>
      <c r="N34" s="369"/>
      <c r="O34" s="369"/>
      <c r="P34" s="386"/>
      <c r="Q34" s="369"/>
      <c r="R34" s="386"/>
      <c r="S34" s="369">
        <f t="shared" si="19"/>
        <v>0</v>
      </c>
      <c r="T34" s="369"/>
      <c r="U34" s="370"/>
      <c r="V34" s="390"/>
      <c r="W34" s="388">
        <v>15</v>
      </c>
      <c r="X34" s="386"/>
      <c r="Y34" s="386">
        <v>15</v>
      </c>
      <c r="Z34" s="386"/>
      <c r="AA34" s="389"/>
      <c r="AB34" s="389"/>
      <c r="AC34" s="368">
        <v>10</v>
      </c>
      <c r="AD34" s="389"/>
      <c r="AE34" s="387"/>
      <c r="AF34" s="387"/>
      <c r="AG34" s="387"/>
      <c r="AH34" s="386"/>
      <c r="AI34" s="387"/>
      <c r="AJ34" s="386">
        <v>35</v>
      </c>
      <c r="AK34" s="369">
        <f t="shared" si="20"/>
        <v>40</v>
      </c>
      <c r="AL34" s="369">
        <f t="shared" si="15"/>
        <v>75</v>
      </c>
      <c r="AM34" s="370" t="s">
        <v>38</v>
      </c>
      <c r="AN34" s="390">
        <f>TRUNC(AL34/25)</f>
        <v>3</v>
      </c>
      <c r="AO34" s="373">
        <f t="shared" si="17"/>
        <v>75</v>
      </c>
      <c r="AP34" s="373">
        <f t="shared" si="18"/>
        <v>3</v>
      </c>
      <c r="AQ34" s="164"/>
    </row>
    <row r="35" spans="1:43" ht="15" customHeight="1" x14ac:dyDescent="0.25">
      <c r="A35" s="363"/>
      <c r="B35" s="394">
        <v>13</v>
      </c>
      <c r="C35" s="395" t="s">
        <v>109</v>
      </c>
      <c r="D35" s="391" t="s">
        <v>191</v>
      </c>
      <c r="E35" s="388">
        <v>5</v>
      </c>
      <c r="F35" s="386"/>
      <c r="G35" s="386">
        <v>10</v>
      </c>
      <c r="H35" s="386"/>
      <c r="I35" s="389"/>
      <c r="J35" s="389"/>
      <c r="K35" s="368">
        <v>15</v>
      </c>
      <c r="L35" s="389"/>
      <c r="M35" s="387"/>
      <c r="N35" s="387"/>
      <c r="O35" s="387"/>
      <c r="P35" s="386"/>
      <c r="Q35" s="387"/>
      <c r="R35" s="386">
        <v>20</v>
      </c>
      <c r="S35" s="369">
        <f t="shared" si="19"/>
        <v>30</v>
      </c>
      <c r="T35" s="369">
        <f t="shared" ref="T35:T36" si="21">SUM(E35:R35)</f>
        <v>50</v>
      </c>
      <c r="U35" s="370" t="s">
        <v>36</v>
      </c>
      <c r="V35" s="390">
        <f>TRUNC(T35/25)</f>
        <v>2</v>
      </c>
      <c r="W35" s="388"/>
      <c r="X35" s="386"/>
      <c r="Y35" s="386"/>
      <c r="Z35" s="386"/>
      <c r="AA35" s="389"/>
      <c r="AB35" s="389"/>
      <c r="AC35" s="389"/>
      <c r="AD35" s="389"/>
      <c r="AE35" s="387"/>
      <c r="AF35" s="387"/>
      <c r="AG35" s="387"/>
      <c r="AH35" s="386"/>
      <c r="AI35" s="387"/>
      <c r="AJ35" s="386"/>
      <c r="AK35" s="369">
        <f t="shared" si="20"/>
        <v>0</v>
      </c>
      <c r="AL35" s="369">
        <f t="shared" si="15"/>
        <v>0</v>
      </c>
      <c r="AM35" s="370"/>
      <c r="AN35" s="390">
        <f t="shared" si="16"/>
        <v>0</v>
      </c>
      <c r="AO35" s="373">
        <f t="shared" si="17"/>
        <v>50</v>
      </c>
      <c r="AP35" s="373">
        <f t="shared" si="18"/>
        <v>2</v>
      </c>
      <c r="AQ35" s="164"/>
    </row>
    <row r="36" spans="1:43" ht="15" customHeight="1" thickBot="1" x14ac:dyDescent="0.3">
      <c r="A36" s="363" t="s">
        <v>174</v>
      </c>
      <c r="B36" s="394">
        <v>14</v>
      </c>
      <c r="C36" s="395" t="s">
        <v>109</v>
      </c>
      <c r="D36" s="391" t="s">
        <v>192</v>
      </c>
      <c r="E36" s="388"/>
      <c r="F36" s="386"/>
      <c r="G36" s="386"/>
      <c r="H36" s="386"/>
      <c r="I36" s="389"/>
      <c r="J36" s="389"/>
      <c r="K36" s="368"/>
      <c r="L36" s="389"/>
      <c r="M36" s="387"/>
      <c r="N36" s="387"/>
      <c r="O36" s="387"/>
      <c r="P36" s="386"/>
      <c r="Q36" s="387"/>
      <c r="R36" s="386"/>
      <c r="S36" s="369">
        <f t="shared" si="19"/>
        <v>0</v>
      </c>
      <c r="T36" s="369">
        <f t="shared" si="21"/>
        <v>0</v>
      </c>
      <c r="U36" s="370"/>
      <c r="V36" s="390">
        <f t="shared" ref="V36" si="22">TRUNC(T36/30)</f>
        <v>0</v>
      </c>
      <c r="W36" s="388">
        <v>15</v>
      </c>
      <c r="X36" s="386"/>
      <c r="Y36" s="386">
        <v>15</v>
      </c>
      <c r="Z36" s="386"/>
      <c r="AA36" s="389"/>
      <c r="AB36" s="389"/>
      <c r="AC36" s="368">
        <v>10</v>
      </c>
      <c r="AD36" s="389"/>
      <c r="AE36" s="387"/>
      <c r="AF36" s="387"/>
      <c r="AG36" s="387"/>
      <c r="AH36" s="386"/>
      <c r="AI36" s="387"/>
      <c r="AJ36" s="386">
        <v>35</v>
      </c>
      <c r="AK36" s="369">
        <f t="shared" si="20"/>
        <v>40</v>
      </c>
      <c r="AL36" s="369">
        <f t="shared" si="15"/>
        <v>75</v>
      </c>
      <c r="AM36" s="370" t="s">
        <v>38</v>
      </c>
      <c r="AN36" s="390">
        <f>TRUNC(AL36/25)</f>
        <v>3</v>
      </c>
      <c r="AO36" s="373">
        <f t="shared" si="17"/>
        <v>75</v>
      </c>
      <c r="AP36" s="373">
        <f t="shared" si="18"/>
        <v>3</v>
      </c>
      <c r="AQ36" s="164"/>
    </row>
    <row r="37" spans="1:43" ht="15" customHeight="1" thickBot="1" x14ac:dyDescent="0.3">
      <c r="A37" s="363"/>
      <c r="B37" s="380" t="s">
        <v>180</v>
      </c>
      <c r="C37" s="381"/>
      <c r="D37" s="382"/>
      <c r="E37" s="383">
        <f>SUM(E32:E36)</f>
        <v>30</v>
      </c>
      <c r="F37" s="383">
        <f t="shared" ref="F37:AP37" si="23">SUM(F32:F36)</f>
        <v>0</v>
      </c>
      <c r="G37" s="383">
        <f t="shared" si="23"/>
        <v>55</v>
      </c>
      <c r="H37" s="383">
        <f t="shared" si="23"/>
        <v>0</v>
      </c>
      <c r="I37" s="383">
        <f t="shared" si="23"/>
        <v>0</v>
      </c>
      <c r="J37" s="383">
        <f t="shared" si="23"/>
        <v>0</v>
      </c>
      <c r="K37" s="383">
        <f t="shared" si="23"/>
        <v>60</v>
      </c>
      <c r="L37" s="383">
        <f t="shared" si="23"/>
        <v>0</v>
      </c>
      <c r="M37" s="383">
        <f t="shared" si="23"/>
        <v>0</v>
      </c>
      <c r="N37" s="383">
        <f t="shared" si="23"/>
        <v>0</v>
      </c>
      <c r="O37" s="383">
        <f t="shared" si="23"/>
        <v>0</v>
      </c>
      <c r="P37" s="383">
        <f t="shared" si="23"/>
        <v>0</v>
      </c>
      <c r="Q37" s="383">
        <f t="shared" si="23"/>
        <v>0</v>
      </c>
      <c r="R37" s="383">
        <f t="shared" si="23"/>
        <v>80</v>
      </c>
      <c r="S37" s="383">
        <f t="shared" si="23"/>
        <v>145</v>
      </c>
      <c r="T37" s="383">
        <f t="shared" si="23"/>
        <v>225</v>
      </c>
      <c r="U37" s="383" t="s">
        <v>181</v>
      </c>
      <c r="V37" s="383">
        <f t="shared" si="23"/>
        <v>9</v>
      </c>
      <c r="W37" s="383">
        <f t="shared" si="23"/>
        <v>30</v>
      </c>
      <c r="X37" s="383">
        <f t="shared" si="23"/>
        <v>0</v>
      </c>
      <c r="Y37" s="383">
        <f t="shared" si="23"/>
        <v>30</v>
      </c>
      <c r="Z37" s="383">
        <f t="shared" si="23"/>
        <v>0</v>
      </c>
      <c r="AA37" s="383">
        <f t="shared" si="23"/>
        <v>0</v>
      </c>
      <c r="AB37" s="383">
        <f t="shared" si="23"/>
        <v>0</v>
      </c>
      <c r="AC37" s="383">
        <f t="shared" si="23"/>
        <v>20</v>
      </c>
      <c r="AD37" s="383">
        <f t="shared" si="23"/>
        <v>0</v>
      </c>
      <c r="AE37" s="383">
        <f t="shared" si="23"/>
        <v>0</v>
      </c>
      <c r="AF37" s="383">
        <f t="shared" si="23"/>
        <v>0</v>
      </c>
      <c r="AG37" s="383">
        <f t="shared" si="23"/>
        <v>0</v>
      </c>
      <c r="AH37" s="383">
        <f t="shared" si="23"/>
        <v>0</v>
      </c>
      <c r="AI37" s="383">
        <f t="shared" si="23"/>
        <v>0</v>
      </c>
      <c r="AJ37" s="383">
        <f t="shared" si="23"/>
        <v>70</v>
      </c>
      <c r="AK37" s="383">
        <f t="shared" si="23"/>
        <v>80</v>
      </c>
      <c r="AL37" s="383">
        <f t="shared" si="23"/>
        <v>150</v>
      </c>
      <c r="AM37" s="383" t="s">
        <v>193</v>
      </c>
      <c r="AN37" s="383">
        <f t="shared" si="23"/>
        <v>6</v>
      </c>
      <c r="AO37" s="383">
        <f t="shared" si="23"/>
        <v>375</v>
      </c>
      <c r="AP37" s="383">
        <f t="shared" si="23"/>
        <v>15</v>
      </c>
      <c r="AQ37" s="164"/>
    </row>
    <row r="38" spans="1:43" ht="15" customHeight="1" thickBot="1" x14ac:dyDescent="0.3">
      <c r="A38" s="363"/>
      <c r="B38" s="360" t="s">
        <v>194</v>
      </c>
      <c r="C38" s="361"/>
      <c r="D38" s="361"/>
      <c r="E38" s="361"/>
      <c r="F38" s="361"/>
      <c r="G38" s="361"/>
      <c r="H38" s="361"/>
      <c r="I38" s="361"/>
      <c r="J38" s="361"/>
      <c r="K38" s="361"/>
      <c r="L38" s="361"/>
      <c r="M38" s="361"/>
      <c r="N38" s="361"/>
      <c r="O38" s="361"/>
      <c r="P38" s="361"/>
      <c r="Q38" s="361"/>
      <c r="R38" s="361"/>
      <c r="S38" s="361"/>
      <c r="T38" s="361"/>
      <c r="U38" s="361"/>
      <c r="V38" s="361"/>
      <c r="W38" s="361"/>
      <c r="X38" s="361"/>
      <c r="Y38" s="361"/>
      <c r="Z38" s="361"/>
      <c r="AA38" s="361"/>
      <c r="AB38" s="361"/>
      <c r="AC38" s="361"/>
      <c r="AD38" s="361"/>
      <c r="AE38" s="361"/>
      <c r="AF38" s="361"/>
      <c r="AG38" s="361"/>
      <c r="AH38" s="361"/>
      <c r="AI38" s="361"/>
      <c r="AJ38" s="361"/>
      <c r="AK38" s="361"/>
      <c r="AL38" s="361"/>
      <c r="AM38" s="361"/>
      <c r="AN38" s="361"/>
      <c r="AO38" s="361"/>
      <c r="AP38" s="362"/>
      <c r="AQ38" s="164"/>
    </row>
    <row r="39" spans="1:43" ht="25.5" customHeight="1" thickBot="1" x14ac:dyDescent="0.3">
      <c r="A39" s="363"/>
      <c r="B39" s="364">
        <v>15</v>
      </c>
      <c r="C39" s="365" t="s">
        <v>109</v>
      </c>
      <c r="D39" s="366" t="s">
        <v>195</v>
      </c>
      <c r="E39" s="367"/>
      <c r="F39" s="368"/>
      <c r="G39" s="369"/>
      <c r="H39" s="369"/>
      <c r="I39" s="369"/>
      <c r="J39" s="369"/>
      <c r="K39" s="369"/>
      <c r="L39" s="369"/>
      <c r="M39" s="369"/>
      <c r="N39" s="369"/>
      <c r="O39" s="369"/>
      <c r="P39" s="369"/>
      <c r="Q39" s="369"/>
      <c r="R39" s="369"/>
      <c r="S39" s="369">
        <f>SUM(E39:P39)</f>
        <v>0</v>
      </c>
      <c r="T39" s="369">
        <f t="shared" ref="T39" si="24">SUM(E39:R39)</f>
        <v>0</v>
      </c>
      <c r="U39" s="372"/>
      <c r="V39" s="371">
        <f t="shared" ref="V39" si="25">TRUNC(T39/30)</f>
        <v>0</v>
      </c>
      <c r="W39" s="368"/>
      <c r="X39" s="368"/>
      <c r="Y39" s="368"/>
      <c r="Z39" s="368"/>
      <c r="AA39" s="368"/>
      <c r="AB39" s="368"/>
      <c r="AC39" s="368"/>
      <c r="AD39" s="368"/>
      <c r="AE39" s="369"/>
      <c r="AF39" s="369"/>
      <c r="AG39" s="369"/>
      <c r="AH39" s="369"/>
      <c r="AI39" s="369">
        <v>150</v>
      </c>
      <c r="AJ39" s="369"/>
      <c r="AK39" s="369">
        <f>SUM(W39:AH39)</f>
        <v>0</v>
      </c>
      <c r="AL39" s="369">
        <f t="shared" ref="AL39" si="26">SUM(W39:AJ39)</f>
        <v>150</v>
      </c>
      <c r="AM39" s="372" t="s">
        <v>60</v>
      </c>
      <c r="AN39" s="371">
        <f t="shared" ref="AN39" si="27">TRUNC(AL39/25)</f>
        <v>6</v>
      </c>
      <c r="AO39" s="373">
        <f t="shared" ref="AO39" si="28">T39+AL39</f>
        <v>150</v>
      </c>
      <c r="AP39" s="373">
        <f t="shared" ref="AP39" si="29">V39+AN39</f>
        <v>6</v>
      </c>
      <c r="AQ39" s="164"/>
    </row>
    <row r="40" spans="1:43" ht="15" customHeight="1" thickBot="1" x14ac:dyDescent="0.3">
      <c r="A40" s="363"/>
      <c r="B40" s="380" t="s">
        <v>180</v>
      </c>
      <c r="C40" s="381"/>
      <c r="D40" s="382"/>
      <c r="E40" s="383">
        <f>SUM(E39:E39)</f>
        <v>0</v>
      </c>
      <c r="F40" s="383">
        <f t="shared" ref="F40:T40" si="30">SUM(F39:F39)</f>
        <v>0</v>
      </c>
      <c r="G40" s="383">
        <f t="shared" si="30"/>
        <v>0</v>
      </c>
      <c r="H40" s="383">
        <f t="shared" si="30"/>
        <v>0</v>
      </c>
      <c r="I40" s="383">
        <f t="shared" si="30"/>
        <v>0</v>
      </c>
      <c r="J40" s="383">
        <f t="shared" si="30"/>
        <v>0</v>
      </c>
      <c r="K40" s="383">
        <f t="shared" si="30"/>
        <v>0</v>
      </c>
      <c r="L40" s="383">
        <f t="shared" si="30"/>
        <v>0</v>
      </c>
      <c r="M40" s="383">
        <f t="shared" si="30"/>
        <v>0</v>
      </c>
      <c r="N40" s="383">
        <f t="shared" si="30"/>
        <v>0</v>
      </c>
      <c r="O40" s="383">
        <f t="shared" si="30"/>
        <v>0</v>
      </c>
      <c r="P40" s="383">
        <f t="shared" si="30"/>
        <v>0</v>
      </c>
      <c r="Q40" s="383">
        <f t="shared" si="30"/>
        <v>0</v>
      </c>
      <c r="R40" s="383">
        <f t="shared" si="30"/>
        <v>0</v>
      </c>
      <c r="S40" s="383">
        <f t="shared" si="30"/>
        <v>0</v>
      </c>
      <c r="T40" s="383">
        <f t="shared" si="30"/>
        <v>0</v>
      </c>
      <c r="U40" s="383"/>
      <c r="V40" s="383">
        <f t="shared" ref="V40:AL40" si="31">SUM(V39:V39)</f>
        <v>0</v>
      </c>
      <c r="W40" s="383">
        <f t="shared" si="31"/>
        <v>0</v>
      </c>
      <c r="X40" s="383">
        <f t="shared" si="31"/>
        <v>0</v>
      </c>
      <c r="Y40" s="383">
        <f t="shared" si="31"/>
        <v>0</v>
      </c>
      <c r="Z40" s="383">
        <f t="shared" si="31"/>
        <v>0</v>
      </c>
      <c r="AA40" s="383">
        <f t="shared" si="31"/>
        <v>0</v>
      </c>
      <c r="AB40" s="383">
        <f t="shared" si="31"/>
        <v>0</v>
      </c>
      <c r="AC40" s="383">
        <f t="shared" si="31"/>
        <v>0</v>
      </c>
      <c r="AD40" s="383">
        <f t="shared" si="31"/>
        <v>0</v>
      </c>
      <c r="AE40" s="383">
        <f t="shared" si="31"/>
        <v>0</v>
      </c>
      <c r="AF40" s="383">
        <f t="shared" si="31"/>
        <v>0</v>
      </c>
      <c r="AG40" s="383">
        <f t="shared" si="31"/>
        <v>0</v>
      </c>
      <c r="AH40" s="383">
        <f t="shared" si="31"/>
        <v>0</v>
      </c>
      <c r="AI40" s="383">
        <f t="shared" si="31"/>
        <v>150</v>
      </c>
      <c r="AJ40" s="383">
        <f t="shared" si="31"/>
        <v>0</v>
      </c>
      <c r="AK40" s="383">
        <f t="shared" si="31"/>
        <v>0</v>
      </c>
      <c r="AL40" s="383">
        <f t="shared" si="31"/>
        <v>150</v>
      </c>
      <c r="AM40" s="383"/>
      <c r="AN40" s="383">
        <f>SUM(AN39:AN39)</f>
        <v>6</v>
      </c>
      <c r="AO40" s="383">
        <f>SUM(AO39:AO39)</f>
        <v>150</v>
      </c>
      <c r="AP40" s="383">
        <f>SUM(AP39:AP39)</f>
        <v>6</v>
      </c>
      <c r="AQ40" s="164"/>
    </row>
    <row r="41" spans="1:43" ht="15" customHeight="1" thickBot="1" x14ac:dyDescent="0.3">
      <c r="A41" s="363"/>
      <c r="B41" s="360" t="s">
        <v>196</v>
      </c>
      <c r="C41" s="361"/>
      <c r="D41" s="361"/>
      <c r="E41" s="361"/>
      <c r="F41" s="361"/>
      <c r="G41" s="361"/>
      <c r="H41" s="361"/>
      <c r="I41" s="361"/>
      <c r="J41" s="361"/>
      <c r="K41" s="361"/>
      <c r="L41" s="361"/>
      <c r="M41" s="361"/>
      <c r="N41" s="361"/>
      <c r="O41" s="361"/>
      <c r="P41" s="361"/>
      <c r="Q41" s="361"/>
      <c r="R41" s="361"/>
      <c r="S41" s="361"/>
      <c r="T41" s="361"/>
      <c r="U41" s="361"/>
      <c r="V41" s="361"/>
      <c r="W41" s="361"/>
      <c r="X41" s="361"/>
      <c r="Y41" s="361"/>
      <c r="Z41" s="361"/>
      <c r="AA41" s="361"/>
      <c r="AB41" s="361"/>
      <c r="AC41" s="361"/>
      <c r="AD41" s="361"/>
      <c r="AE41" s="361"/>
      <c r="AF41" s="361"/>
      <c r="AG41" s="361"/>
      <c r="AH41" s="361"/>
      <c r="AI41" s="361"/>
      <c r="AJ41" s="361"/>
      <c r="AK41" s="361"/>
      <c r="AL41" s="361"/>
      <c r="AM41" s="361"/>
      <c r="AN41" s="361"/>
      <c r="AO41" s="361"/>
      <c r="AP41" s="362"/>
      <c r="AQ41" s="164"/>
    </row>
    <row r="42" spans="1:43" x14ac:dyDescent="0.25">
      <c r="A42" s="363" t="s">
        <v>174</v>
      </c>
      <c r="B42" s="396">
        <v>16</v>
      </c>
      <c r="C42" s="395" t="s">
        <v>109</v>
      </c>
      <c r="D42" s="397" t="s">
        <v>197</v>
      </c>
      <c r="E42" s="398"/>
      <c r="F42" s="399">
        <v>30</v>
      </c>
      <c r="G42" s="400"/>
      <c r="H42" s="401"/>
      <c r="I42" s="401"/>
      <c r="J42" s="400"/>
      <c r="K42" s="401"/>
      <c r="L42" s="401"/>
      <c r="M42" s="401"/>
      <c r="N42" s="401"/>
      <c r="O42" s="401"/>
      <c r="P42" s="401"/>
      <c r="Q42" s="401"/>
      <c r="R42" s="401">
        <v>140</v>
      </c>
      <c r="S42" s="401">
        <f>SUM(E42:P42)</f>
        <v>30</v>
      </c>
      <c r="T42" s="401">
        <f>SUM(E42:R42)</f>
        <v>170</v>
      </c>
      <c r="U42" s="402" t="s">
        <v>36</v>
      </c>
      <c r="V42" s="403">
        <f>TRUNC(T42/30)</f>
        <v>5</v>
      </c>
      <c r="W42" s="398"/>
      <c r="X42" s="399"/>
      <c r="Y42" s="400"/>
      <c r="Z42" s="401"/>
      <c r="AA42" s="401"/>
      <c r="AB42" s="400"/>
      <c r="AC42" s="401"/>
      <c r="AD42" s="401"/>
      <c r="AE42" s="401"/>
      <c r="AF42" s="401"/>
      <c r="AG42" s="401"/>
      <c r="AH42" s="401"/>
      <c r="AI42" s="401"/>
      <c r="AJ42" s="401"/>
      <c r="AK42" s="401">
        <f>SUM(W42:AH42)</f>
        <v>0</v>
      </c>
      <c r="AL42" s="401"/>
      <c r="AM42" s="402"/>
      <c r="AN42" s="403"/>
      <c r="AO42" s="373">
        <f t="shared" ref="AO42:AO45" si="32">T42+AL42</f>
        <v>170</v>
      </c>
      <c r="AP42" s="373">
        <f t="shared" ref="AP42:AP45" si="33">V42+AN42</f>
        <v>5</v>
      </c>
      <c r="AQ42" s="164"/>
    </row>
    <row r="43" spans="1:43" x14ac:dyDescent="0.25">
      <c r="A43" s="363" t="s">
        <v>174</v>
      </c>
      <c r="B43" s="396">
        <v>17</v>
      </c>
      <c r="C43" s="395" t="s">
        <v>109</v>
      </c>
      <c r="D43" s="397" t="s">
        <v>198</v>
      </c>
      <c r="E43" s="398"/>
      <c r="F43" s="399"/>
      <c r="G43" s="400"/>
      <c r="H43" s="401"/>
      <c r="I43" s="401"/>
      <c r="J43" s="400"/>
      <c r="K43" s="401"/>
      <c r="L43" s="401"/>
      <c r="M43" s="401"/>
      <c r="N43" s="401"/>
      <c r="O43" s="401"/>
      <c r="P43" s="401"/>
      <c r="Q43" s="401"/>
      <c r="R43" s="401"/>
      <c r="S43" s="401">
        <f>SUM(E43:P43)</f>
        <v>0</v>
      </c>
      <c r="T43" s="401">
        <f t="shared" ref="T43:T44" si="34">SUM(E43:R43)</f>
        <v>0</v>
      </c>
      <c r="U43" s="402"/>
      <c r="V43" s="403">
        <f t="shared" ref="V43" si="35">TRUNC(T43/30)</f>
        <v>0</v>
      </c>
      <c r="W43" s="398"/>
      <c r="X43" s="399">
        <v>30</v>
      </c>
      <c r="Y43" s="400"/>
      <c r="Z43" s="401"/>
      <c r="AA43" s="401"/>
      <c r="AB43" s="400"/>
      <c r="AC43" s="401"/>
      <c r="AD43" s="401"/>
      <c r="AE43" s="401"/>
      <c r="AF43" s="401"/>
      <c r="AG43" s="401"/>
      <c r="AH43" s="401"/>
      <c r="AI43" s="401"/>
      <c r="AJ43" s="401">
        <v>200</v>
      </c>
      <c r="AK43" s="401">
        <f>SUM(W43:AH43)</f>
        <v>30</v>
      </c>
      <c r="AL43" s="401">
        <f>SUM(W43:AJ43)</f>
        <v>230</v>
      </c>
      <c r="AM43" s="402" t="s">
        <v>36</v>
      </c>
      <c r="AN43" s="403">
        <f>TRUNC(AL43/30)</f>
        <v>7</v>
      </c>
      <c r="AO43" s="404">
        <f t="shared" si="32"/>
        <v>230</v>
      </c>
      <c r="AP43" s="375">
        <f t="shared" si="33"/>
        <v>7</v>
      </c>
      <c r="AQ43" s="164"/>
    </row>
    <row r="44" spans="1:43" x14ac:dyDescent="0.25">
      <c r="A44" s="363" t="s">
        <v>174</v>
      </c>
      <c r="B44" s="396">
        <v>18</v>
      </c>
      <c r="C44" s="395" t="s">
        <v>109</v>
      </c>
      <c r="D44" s="397" t="s">
        <v>199</v>
      </c>
      <c r="E44" s="398">
        <v>9</v>
      </c>
      <c r="F44" s="399"/>
      <c r="G44" s="400"/>
      <c r="H44" s="401"/>
      <c r="I44" s="401"/>
      <c r="J44" s="400"/>
      <c r="K44" s="401">
        <v>15</v>
      </c>
      <c r="L44" s="401"/>
      <c r="M44" s="401"/>
      <c r="N44" s="401"/>
      <c r="O44" s="401"/>
      <c r="P44" s="401"/>
      <c r="Q44" s="401"/>
      <c r="R44" s="401">
        <v>6</v>
      </c>
      <c r="S44" s="401">
        <f>SUM(E44:P44)</f>
        <v>24</v>
      </c>
      <c r="T44" s="401">
        <f t="shared" si="34"/>
        <v>30</v>
      </c>
      <c r="U44" s="370" t="s">
        <v>36</v>
      </c>
      <c r="V44" s="403">
        <f>TRUNC(T44/30)</f>
        <v>1</v>
      </c>
      <c r="W44" s="398"/>
      <c r="X44" s="399"/>
      <c r="Y44" s="400"/>
      <c r="Z44" s="401"/>
      <c r="AA44" s="401"/>
      <c r="AB44" s="400"/>
      <c r="AC44" s="401"/>
      <c r="AD44" s="401"/>
      <c r="AE44" s="401"/>
      <c r="AF44" s="401"/>
      <c r="AG44" s="401"/>
      <c r="AH44" s="401"/>
      <c r="AI44" s="401"/>
      <c r="AJ44" s="401"/>
      <c r="AK44" s="401"/>
      <c r="AL44" s="401"/>
      <c r="AM44" s="402"/>
      <c r="AN44" s="403"/>
      <c r="AO44" s="404">
        <f t="shared" si="32"/>
        <v>30</v>
      </c>
      <c r="AP44" s="375">
        <f t="shared" si="33"/>
        <v>1</v>
      </c>
      <c r="AQ44" s="164"/>
    </row>
    <row r="45" spans="1:43" ht="15.75" thickBot="1" x14ac:dyDescent="0.3">
      <c r="A45" s="363" t="s">
        <v>174</v>
      </c>
      <c r="B45" s="396">
        <v>19</v>
      </c>
      <c r="C45" s="395" t="s">
        <v>109</v>
      </c>
      <c r="D45" s="397" t="s">
        <v>200</v>
      </c>
      <c r="E45" s="398"/>
      <c r="F45" s="399"/>
      <c r="G45" s="400"/>
      <c r="H45" s="401"/>
      <c r="I45" s="401"/>
      <c r="J45" s="400"/>
      <c r="K45" s="401"/>
      <c r="L45" s="401"/>
      <c r="M45" s="401"/>
      <c r="N45" s="401"/>
      <c r="O45" s="401"/>
      <c r="P45" s="401"/>
      <c r="Q45" s="401"/>
      <c r="R45" s="401"/>
      <c r="S45" s="401">
        <f>SUM(E45:P45)</f>
        <v>0</v>
      </c>
      <c r="T45" s="401"/>
      <c r="U45" s="402"/>
      <c r="V45" s="403"/>
      <c r="W45" s="398"/>
      <c r="X45" s="399">
        <v>9</v>
      </c>
      <c r="Y45" s="400"/>
      <c r="Z45" s="401"/>
      <c r="AA45" s="401"/>
      <c r="AB45" s="400"/>
      <c r="AC45" s="401">
        <v>15</v>
      </c>
      <c r="AD45" s="401"/>
      <c r="AE45" s="401"/>
      <c r="AF45" s="401"/>
      <c r="AG45" s="401"/>
      <c r="AH45" s="401"/>
      <c r="AI45" s="401"/>
      <c r="AJ45" s="401">
        <v>6</v>
      </c>
      <c r="AK45" s="401">
        <f>SUM(W45:AH45)</f>
        <v>24</v>
      </c>
      <c r="AL45" s="401">
        <f>SUM(W45:AJ45)</f>
        <v>30</v>
      </c>
      <c r="AM45" s="402" t="s">
        <v>36</v>
      </c>
      <c r="AN45" s="403">
        <f>TRUNC(AL45/30)</f>
        <v>1</v>
      </c>
      <c r="AO45" s="405">
        <f t="shared" si="32"/>
        <v>30</v>
      </c>
      <c r="AP45" s="405">
        <f t="shared" si="33"/>
        <v>1</v>
      </c>
      <c r="AQ45" s="164"/>
    </row>
    <row r="46" spans="1:43" ht="15" customHeight="1" thickBot="1" x14ac:dyDescent="0.3">
      <c r="A46" s="363"/>
      <c r="B46" s="380" t="s">
        <v>180</v>
      </c>
      <c r="C46" s="381"/>
      <c r="D46" s="382"/>
      <c r="E46" s="383">
        <f>SUM(E42:E45)</f>
        <v>9</v>
      </c>
      <c r="F46" s="383">
        <f t="shared" ref="F46:AP46" si="36">SUM(F42:F45)</f>
        <v>30</v>
      </c>
      <c r="G46" s="383">
        <f t="shared" si="36"/>
        <v>0</v>
      </c>
      <c r="H46" s="383">
        <f t="shared" si="36"/>
        <v>0</v>
      </c>
      <c r="I46" s="383">
        <f t="shared" si="36"/>
        <v>0</v>
      </c>
      <c r="J46" s="383">
        <f t="shared" si="36"/>
        <v>0</v>
      </c>
      <c r="K46" s="383">
        <f t="shared" si="36"/>
        <v>15</v>
      </c>
      <c r="L46" s="383">
        <f t="shared" si="36"/>
        <v>0</v>
      </c>
      <c r="M46" s="383">
        <f t="shared" si="36"/>
        <v>0</v>
      </c>
      <c r="N46" s="383">
        <f t="shared" si="36"/>
        <v>0</v>
      </c>
      <c r="O46" s="383">
        <f t="shared" si="36"/>
        <v>0</v>
      </c>
      <c r="P46" s="383">
        <f t="shared" si="36"/>
        <v>0</v>
      </c>
      <c r="Q46" s="383">
        <f t="shared" si="36"/>
        <v>0</v>
      </c>
      <c r="R46" s="383">
        <f t="shared" si="36"/>
        <v>146</v>
      </c>
      <c r="S46" s="383">
        <f t="shared" si="36"/>
        <v>54</v>
      </c>
      <c r="T46" s="383">
        <f t="shared" si="36"/>
        <v>200</v>
      </c>
      <c r="U46" s="383"/>
      <c r="V46" s="383">
        <f t="shared" si="36"/>
        <v>6</v>
      </c>
      <c r="W46" s="383">
        <f t="shared" si="36"/>
        <v>0</v>
      </c>
      <c r="X46" s="383">
        <f t="shared" si="36"/>
        <v>39</v>
      </c>
      <c r="Y46" s="383">
        <f t="shared" si="36"/>
        <v>0</v>
      </c>
      <c r="Z46" s="383">
        <f t="shared" si="36"/>
        <v>0</v>
      </c>
      <c r="AA46" s="383">
        <f t="shared" si="36"/>
        <v>0</v>
      </c>
      <c r="AB46" s="383">
        <f t="shared" si="36"/>
        <v>0</v>
      </c>
      <c r="AC46" s="383">
        <f t="shared" si="36"/>
        <v>15</v>
      </c>
      <c r="AD46" s="383">
        <f t="shared" si="36"/>
        <v>0</v>
      </c>
      <c r="AE46" s="383">
        <f t="shared" si="36"/>
        <v>0</v>
      </c>
      <c r="AF46" s="383">
        <f t="shared" si="36"/>
        <v>0</v>
      </c>
      <c r="AG46" s="383">
        <f t="shared" si="36"/>
        <v>0</v>
      </c>
      <c r="AH46" s="383">
        <f t="shared" si="36"/>
        <v>0</v>
      </c>
      <c r="AI46" s="383">
        <f t="shared" si="36"/>
        <v>0</v>
      </c>
      <c r="AJ46" s="383">
        <f t="shared" si="36"/>
        <v>206</v>
      </c>
      <c r="AK46" s="383">
        <f t="shared" si="36"/>
        <v>54</v>
      </c>
      <c r="AL46" s="383">
        <f t="shared" si="36"/>
        <v>260</v>
      </c>
      <c r="AM46" s="383"/>
      <c r="AN46" s="383">
        <f t="shared" si="36"/>
        <v>8</v>
      </c>
      <c r="AO46" s="383">
        <f t="shared" si="36"/>
        <v>460</v>
      </c>
      <c r="AP46" s="383">
        <f t="shared" si="36"/>
        <v>14</v>
      </c>
      <c r="AQ46" s="164"/>
    </row>
    <row r="47" spans="1:43" ht="15" customHeight="1" thickBot="1" x14ac:dyDescent="0.3">
      <c r="A47" s="363"/>
      <c r="B47" s="406" t="s">
        <v>201</v>
      </c>
      <c r="C47" s="407"/>
      <c r="D47" s="407"/>
      <c r="E47" s="407"/>
      <c r="F47" s="407"/>
      <c r="G47" s="407"/>
      <c r="H47" s="407"/>
      <c r="I47" s="407"/>
      <c r="J47" s="407"/>
      <c r="K47" s="407"/>
      <c r="L47" s="407"/>
      <c r="M47" s="407"/>
      <c r="N47" s="407"/>
      <c r="O47" s="407"/>
      <c r="P47" s="407"/>
      <c r="Q47" s="407"/>
      <c r="R47" s="407"/>
      <c r="S47" s="407"/>
      <c r="T47" s="407"/>
      <c r="U47" s="407"/>
      <c r="V47" s="407"/>
      <c r="W47" s="407"/>
      <c r="X47" s="407"/>
      <c r="Y47" s="407"/>
      <c r="Z47" s="407"/>
      <c r="AA47" s="407"/>
      <c r="AB47" s="407"/>
      <c r="AC47" s="407"/>
      <c r="AD47" s="407"/>
      <c r="AE47" s="407"/>
      <c r="AF47" s="407"/>
      <c r="AG47" s="407"/>
      <c r="AH47" s="407"/>
      <c r="AI47" s="407"/>
      <c r="AJ47" s="407"/>
      <c r="AK47" s="407"/>
      <c r="AL47" s="407"/>
      <c r="AM47" s="407"/>
      <c r="AN47" s="407"/>
      <c r="AO47" s="407"/>
      <c r="AP47" s="408"/>
      <c r="AQ47" s="164"/>
    </row>
    <row r="48" spans="1:43" ht="39.75" customHeight="1" thickBot="1" x14ac:dyDescent="0.3">
      <c r="A48" s="363" t="s">
        <v>174</v>
      </c>
      <c r="B48" s="409">
        <v>20</v>
      </c>
      <c r="C48" s="410" t="s">
        <v>109</v>
      </c>
      <c r="D48" s="411" t="s">
        <v>202</v>
      </c>
      <c r="E48" s="412">
        <v>90</v>
      </c>
      <c r="F48" s="413"/>
      <c r="G48" s="414">
        <v>90</v>
      </c>
      <c r="H48" s="415"/>
      <c r="I48" s="415"/>
      <c r="J48" s="414"/>
      <c r="K48" s="415"/>
      <c r="L48" s="415"/>
      <c r="M48" s="415"/>
      <c r="N48" s="415"/>
      <c r="O48" s="415"/>
      <c r="P48" s="415"/>
      <c r="Q48" s="415"/>
      <c r="R48" s="415">
        <v>90</v>
      </c>
      <c r="S48" s="415">
        <f>SUM(E48:P48)</f>
        <v>180</v>
      </c>
      <c r="T48" s="415">
        <f>SUM(E48:R48)</f>
        <v>270</v>
      </c>
      <c r="U48" s="416" t="s">
        <v>36</v>
      </c>
      <c r="V48" s="417">
        <f>TRUNC(T48/30)</f>
        <v>9</v>
      </c>
      <c r="W48" s="412">
        <v>30</v>
      </c>
      <c r="X48" s="413"/>
      <c r="Y48" s="414">
        <v>30</v>
      </c>
      <c r="Z48" s="415"/>
      <c r="AA48" s="415"/>
      <c r="AB48" s="414"/>
      <c r="AC48" s="415"/>
      <c r="AD48" s="415"/>
      <c r="AE48" s="415"/>
      <c r="AF48" s="415"/>
      <c r="AG48" s="415"/>
      <c r="AH48" s="415"/>
      <c r="AI48" s="415"/>
      <c r="AJ48" s="415">
        <v>30</v>
      </c>
      <c r="AK48" s="415">
        <f>SUM(W48:AH48)</f>
        <v>60</v>
      </c>
      <c r="AL48" s="415">
        <f>SUM(W48:AJ48)</f>
        <v>90</v>
      </c>
      <c r="AM48" s="416" t="s">
        <v>36</v>
      </c>
      <c r="AN48" s="417">
        <f>TRUNC(AL48/30)</f>
        <v>3</v>
      </c>
      <c r="AO48" s="418">
        <f t="shared" ref="AO48" si="37">T48+AL48</f>
        <v>360</v>
      </c>
      <c r="AP48" s="418">
        <f t="shared" ref="AP48" si="38">V48+AN48</f>
        <v>12</v>
      </c>
      <c r="AQ48" s="164"/>
    </row>
    <row r="49" spans="1:43" ht="15" customHeight="1" thickBot="1" x14ac:dyDescent="0.3">
      <c r="A49" s="359"/>
      <c r="B49" s="380" t="s">
        <v>180</v>
      </c>
      <c r="C49" s="381"/>
      <c r="D49" s="382"/>
      <c r="E49" s="383">
        <f t="shared" ref="E49:T49" si="39">SUM(E48:E48)</f>
        <v>90</v>
      </c>
      <c r="F49" s="383">
        <f t="shared" si="39"/>
        <v>0</v>
      </c>
      <c r="G49" s="383">
        <f t="shared" si="39"/>
        <v>90</v>
      </c>
      <c r="H49" s="383">
        <f t="shared" si="39"/>
        <v>0</v>
      </c>
      <c r="I49" s="383">
        <f t="shared" si="39"/>
        <v>0</v>
      </c>
      <c r="J49" s="383">
        <f t="shared" si="39"/>
        <v>0</v>
      </c>
      <c r="K49" s="383">
        <f t="shared" si="39"/>
        <v>0</v>
      </c>
      <c r="L49" s="383">
        <f t="shared" si="39"/>
        <v>0</v>
      </c>
      <c r="M49" s="383">
        <f t="shared" si="39"/>
        <v>0</v>
      </c>
      <c r="N49" s="383">
        <f t="shared" si="39"/>
        <v>0</v>
      </c>
      <c r="O49" s="383">
        <f t="shared" si="39"/>
        <v>0</v>
      </c>
      <c r="P49" s="383">
        <f t="shared" si="39"/>
        <v>0</v>
      </c>
      <c r="Q49" s="383">
        <f t="shared" si="39"/>
        <v>0</v>
      </c>
      <c r="R49" s="383">
        <f t="shared" si="39"/>
        <v>90</v>
      </c>
      <c r="S49" s="383">
        <f t="shared" si="39"/>
        <v>180</v>
      </c>
      <c r="T49" s="383">
        <f t="shared" si="39"/>
        <v>270</v>
      </c>
      <c r="U49" s="383"/>
      <c r="V49" s="383">
        <f t="shared" ref="V49:AL49" si="40">SUM(V48:V48)</f>
        <v>9</v>
      </c>
      <c r="W49" s="383">
        <f t="shared" si="40"/>
        <v>30</v>
      </c>
      <c r="X49" s="383">
        <f t="shared" si="40"/>
        <v>0</v>
      </c>
      <c r="Y49" s="383">
        <f t="shared" si="40"/>
        <v>30</v>
      </c>
      <c r="Z49" s="383">
        <f t="shared" si="40"/>
        <v>0</v>
      </c>
      <c r="AA49" s="383">
        <f t="shared" si="40"/>
        <v>0</v>
      </c>
      <c r="AB49" s="383">
        <f t="shared" si="40"/>
        <v>0</v>
      </c>
      <c r="AC49" s="383">
        <f t="shared" si="40"/>
        <v>0</v>
      </c>
      <c r="AD49" s="383">
        <f t="shared" si="40"/>
        <v>0</v>
      </c>
      <c r="AE49" s="383">
        <f t="shared" si="40"/>
        <v>0</v>
      </c>
      <c r="AF49" s="383">
        <f t="shared" si="40"/>
        <v>0</v>
      </c>
      <c r="AG49" s="383">
        <f t="shared" si="40"/>
        <v>0</v>
      </c>
      <c r="AH49" s="383">
        <f t="shared" si="40"/>
        <v>0</v>
      </c>
      <c r="AI49" s="383">
        <f t="shared" si="40"/>
        <v>0</v>
      </c>
      <c r="AJ49" s="383">
        <f t="shared" si="40"/>
        <v>30</v>
      </c>
      <c r="AK49" s="383">
        <f t="shared" si="40"/>
        <v>60</v>
      </c>
      <c r="AL49" s="383">
        <f t="shared" si="40"/>
        <v>90</v>
      </c>
      <c r="AM49" s="383"/>
      <c r="AN49" s="383">
        <f>SUM(AN48:AN48)</f>
        <v>3</v>
      </c>
      <c r="AO49" s="383">
        <f>SUM(AO48:AO48)</f>
        <v>360</v>
      </c>
      <c r="AP49" s="383">
        <f>SUM(AP48:AP48)</f>
        <v>12</v>
      </c>
      <c r="AQ49" s="164"/>
    </row>
    <row r="50" spans="1:43" ht="15" customHeight="1" thickBot="1" x14ac:dyDescent="0.3">
      <c r="A50" s="359"/>
      <c r="B50" s="419" t="s">
        <v>47</v>
      </c>
      <c r="C50" s="420"/>
      <c r="D50" s="421"/>
      <c r="E50" s="422">
        <f>E24+E30+E37+E40+E46+E49</f>
        <v>181</v>
      </c>
      <c r="F50" s="422">
        <f t="shared" ref="F50:AP50" si="41">F24+F30+F37+F40+F46+F49</f>
        <v>45</v>
      </c>
      <c r="G50" s="422">
        <f t="shared" si="41"/>
        <v>170</v>
      </c>
      <c r="H50" s="422">
        <f t="shared" si="41"/>
        <v>30</v>
      </c>
      <c r="I50" s="422">
        <f t="shared" si="41"/>
        <v>0</v>
      </c>
      <c r="J50" s="422">
        <f t="shared" si="41"/>
        <v>0</v>
      </c>
      <c r="K50" s="422">
        <f t="shared" si="41"/>
        <v>75</v>
      </c>
      <c r="L50" s="422">
        <f t="shared" si="41"/>
        <v>0</v>
      </c>
      <c r="M50" s="422">
        <f t="shared" si="41"/>
        <v>0</v>
      </c>
      <c r="N50" s="422">
        <f t="shared" si="41"/>
        <v>0</v>
      </c>
      <c r="O50" s="422">
        <f t="shared" si="41"/>
        <v>0</v>
      </c>
      <c r="P50" s="422">
        <f t="shared" si="41"/>
        <v>15</v>
      </c>
      <c r="Q50" s="422">
        <f t="shared" si="41"/>
        <v>0</v>
      </c>
      <c r="R50" s="422">
        <f t="shared" si="41"/>
        <v>384</v>
      </c>
      <c r="S50" s="422">
        <f t="shared" si="41"/>
        <v>516</v>
      </c>
      <c r="T50" s="422">
        <f t="shared" si="41"/>
        <v>900</v>
      </c>
      <c r="U50" s="422" t="s">
        <v>181</v>
      </c>
      <c r="V50" s="422">
        <f t="shared" si="41"/>
        <v>31</v>
      </c>
      <c r="W50" s="422">
        <f t="shared" si="41"/>
        <v>109</v>
      </c>
      <c r="X50" s="422">
        <f t="shared" si="41"/>
        <v>54</v>
      </c>
      <c r="Y50" s="422">
        <f t="shared" si="41"/>
        <v>90</v>
      </c>
      <c r="Z50" s="422">
        <f t="shared" si="41"/>
        <v>45</v>
      </c>
      <c r="AA50" s="422">
        <f t="shared" si="41"/>
        <v>0</v>
      </c>
      <c r="AB50" s="422">
        <f t="shared" si="41"/>
        <v>0</v>
      </c>
      <c r="AC50" s="422">
        <f t="shared" si="41"/>
        <v>35</v>
      </c>
      <c r="AD50" s="422">
        <f t="shared" si="41"/>
        <v>0</v>
      </c>
      <c r="AE50" s="422">
        <f t="shared" si="41"/>
        <v>0</v>
      </c>
      <c r="AF50" s="422">
        <f t="shared" si="41"/>
        <v>0</v>
      </c>
      <c r="AG50" s="422">
        <f t="shared" si="41"/>
        <v>0</v>
      </c>
      <c r="AH50" s="422">
        <f t="shared" si="41"/>
        <v>0</v>
      </c>
      <c r="AI50" s="422">
        <f t="shared" si="41"/>
        <v>150</v>
      </c>
      <c r="AJ50" s="422">
        <f t="shared" si="41"/>
        <v>377</v>
      </c>
      <c r="AK50" s="422">
        <f t="shared" si="41"/>
        <v>333</v>
      </c>
      <c r="AL50" s="422">
        <f t="shared" si="41"/>
        <v>860</v>
      </c>
      <c r="AM50" s="422" t="s">
        <v>203</v>
      </c>
      <c r="AN50" s="422">
        <f t="shared" si="41"/>
        <v>31</v>
      </c>
      <c r="AO50" s="422">
        <f t="shared" si="41"/>
        <v>1760</v>
      </c>
      <c r="AP50" s="422">
        <f t="shared" si="41"/>
        <v>62</v>
      </c>
      <c r="AQ50" s="164"/>
    </row>
    <row r="52" spans="1:43" x14ac:dyDescent="0.25">
      <c r="B52" s="330" t="s">
        <v>85</v>
      </c>
      <c r="AK52" s="331"/>
    </row>
    <row r="57" spans="1:43" x14ac:dyDescent="0.25">
      <c r="O57" s="333" t="s">
        <v>204</v>
      </c>
    </row>
    <row r="58" spans="1:43" x14ac:dyDescent="0.25">
      <c r="D58" s="334" t="s">
        <v>86</v>
      </c>
      <c r="P58" t="s">
        <v>86</v>
      </c>
      <c r="AG58" s="335" t="s">
        <v>86</v>
      </c>
      <c r="AH58" s="336"/>
      <c r="AI58" s="336"/>
      <c r="AJ58" s="336"/>
      <c r="AK58" s="336"/>
      <c r="AL58" s="336"/>
      <c r="AM58" s="336"/>
    </row>
    <row r="59" spans="1:43" x14ac:dyDescent="0.25">
      <c r="D59" s="337" t="s">
        <v>87</v>
      </c>
      <c r="N59" s="334"/>
      <c r="P59" s="336" t="s">
        <v>88</v>
      </c>
      <c r="Q59" s="336"/>
      <c r="R59" s="336"/>
      <c r="S59" s="336"/>
      <c r="T59" s="336"/>
      <c r="U59" s="336"/>
      <c r="V59" s="336"/>
      <c r="AG59" s="336" t="s">
        <v>89</v>
      </c>
      <c r="AH59" s="336"/>
      <c r="AI59" s="336"/>
      <c r="AJ59" s="336"/>
      <c r="AK59" s="336"/>
      <c r="AL59" s="336"/>
      <c r="AM59" s="336"/>
    </row>
  </sheetData>
  <mergeCells count="24">
    <mergeCell ref="B50:D50"/>
    <mergeCell ref="AG58:AM58"/>
    <mergeCell ref="P59:V59"/>
    <mergeCell ref="AG59:AM59"/>
    <mergeCell ref="B38:AP38"/>
    <mergeCell ref="B40:D40"/>
    <mergeCell ref="B41:AP41"/>
    <mergeCell ref="B46:D46"/>
    <mergeCell ref="B47:AP47"/>
    <mergeCell ref="B49:D49"/>
    <mergeCell ref="B18:AP18"/>
    <mergeCell ref="B24:D24"/>
    <mergeCell ref="B25:AP25"/>
    <mergeCell ref="B30:D30"/>
    <mergeCell ref="B31:AP31"/>
    <mergeCell ref="B37:D37"/>
    <mergeCell ref="B6:AP6"/>
    <mergeCell ref="B16:B17"/>
    <mergeCell ref="C16:C17"/>
    <mergeCell ref="D16:D17"/>
    <mergeCell ref="E16:V16"/>
    <mergeCell ref="W16:AN16"/>
    <mergeCell ref="AO16:AO17"/>
    <mergeCell ref="AP16:AP1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Q41"/>
  <sheetViews>
    <sheetView tabSelected="1" workbookViewId="0">
      <selection sqref="A1:XFD1048576"/>
    </sheetView>
  </sheetViews>
  <sheetFormatPr defaultColWidth="8.85546875" defaultRowHeight="15" x14ac:dyDescent="0.25"/>
  <cols>
    <col min="1" max="1" width="4" customWidth="1"/>
    <col min="2" max="2" width="4.28515625" customWidth="1"/>
    <col min="3" max="3" width="11.7109375" bestFit="1" customWidth="1"/>
    <col min="4" max="4" width="53.140625" customWidth="1"/>
    <col min="5" max="20" width="4.85546875" customWidth="1"/>
    <col min="21" max="21" width="6.140625" bestFit="1" customWidth="1"/>
    <col min="22" max="38" width="4.85546875" customWidth="1"/>
    <col min="39" max="39" width="6.140625" bestFit="1" customWidth="1"/>
    <col min="40" max="40" width="4.85546875" customWidth="1"/>
    <col min="41" max="42" width="5.7109375" customWidth="1"/>
  </cols>
  <sheetData>
    <row r="6" spans="1:43" s="167" customFormat="1" ht="20.100000000000001" customHeight="1" x14ac:dyDescent="0.25">
      <c r="B6" s="295" t="s">
        <v>205</v>
      </c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5"/>
      <c r="AN6" s="295"/>
      <c r="AO6" s="295"/>
      <c r="AP6" s="295"/>
    </row>
    <row r="7" spans="1:43" s="167" customFormat="1" ht="20.100000000000001" customHeight="1" x14ac:dyDescent="0.25"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296"/>
      <c r="AG7" s="296"/>
      <c r="AH7" s="296"/>
      <c r="AI7" s="296"/>
      <c r="AJ7" s="296"/>
      <c r="AK7" s="296"/>
      <c r="AL7" s="296"/>
      <c r="AM7" s="296"/>
      <c r="AN7" s="296"/>
      <c r="AO7" s="296"/>
      <c r="AP7" s="296"/>
    </row>
    <row r="9" spans="1:43" s="170" customFormat="1" ht="15" customHeight="1" x14ac:dyDescent="0.25">
      <c r="B9" s="170" t="s">
        <v>2</v>
      </c>
    </row>
    <row r="10" spans="1:43" s="170" customFormat="1" ht="15" customHeight="1" x14ac:dyDescent="0.25">
      <c r="B10" s="170" t="s">
        <v>3</v>
      </c>
    </row>
    <row r="11" spans="1:43" s="170" customFormat="1" ht="15" customHeight="1" x14ac:dyDescent="0.25">
      <c r="B11" s="170" t="s">
        <v>206</v>
      </c>
    </row>
    <row r="12" spans="1:43" s="170" customFormat="1" ht="15" customHeight="1" x14ac:dyDescent="0.25">
      <c r="B12" s="170" t="s">
        <v>5</v>
      </c>
    </row>
    <row r="13" spans="1:43" ht="15" customHeight="1" x14ac:dyDescent="0.25">
      <c r="B13" s="170" t="s">
        <v>6</v>
      </c>
      <c r="C13" s="170"/>
    </row>
    <row r="15" spans="1:43" ht="15.75" thickBot="1" x14ac:dyDescent="0.3"/>
    <row r="16" spans="1:43" ht="17.25" customHeight="1" thickBot="1" x14ac:dyDescent="0.3">
      <c r="A16" s="164"/>
      <c r="B16" s="341" t="s">
        <v>7</v>
      </c>
      <c r="C16" s="342" t="s">
        <v>98</v>
      </c>
      <c r="D16" s="343" t="s">
        <v>99</v>
      </c>
      <c r="E16" s="344" t="s">
        <v>207</v>
      </c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5"/>
      <c r="V16" s="346"/>
      <c r="W16" s="344" t="s">
        <v>208</v>
      </c>
      <c r="X16" s="345"/>
      <c r="Y16" s="345"/>
      <c r="Z16" s="345"/>
      <c r="AA16" s="345"/>
      <c r="AB16" s="345"/>
      <c r="AC16" s="345"/>
      <c r="AD16" s="345"/>
      <c r="AE16" s="345"/>
      <c r="AF16" s="345"/>
      <c r="AG16" s="345"/>
      <c r="AH16" s="345"/>
      <c r="AI16" s="345"/>
      <c r="AJ16" s="345"/>
      <c r="AK16" s="345"/>
      <c r="AL16" s="345"/>
      <c r="AM16" s="345"/>
      <c r="AN16" s="346"/>
      <c r="AO16" s="347" t="s">
        <v>11</v>
      </c>
      <c r="AP16" s="348" t="s">
        <v>102</v>
      </c>
      <c r="AQ16" s="164"/>
    </row>
    <row r="17" spans="1:43" ht="243" customHeight="1" thickBot="1" x14ac:dyDescent="0.3">
      <c r="A17" s="164"/>
      <c r="B17" s="349"/>
      <c r="C17" s="350"/>
      <c r="D17" s="351"/>
      <c r="E17" s="352" t="s">
        <v>14</v>
      </c>
      <c r="F17" s="353" t="s">
        <v>15</v>
      </c>
      <c r="G17" s="354" t="s">
        <v>16</v>
      </c>
      <c r="H17" s="354" t="s">
        <v>17</v>
      </c>
      <c r="I17" s="354" t="s">
        <v>18</v>
      </c>
      <c r="J17" s="354" t="s">
        <v>19</v>
      </c>
      <c r="K17" s="354" t="s">
        <v>20</v>
      </c>
      <c r="L17" s="354" t="s">
        <v>21</v>
      </c>
      <c r="M17" s="354" t="s">
        <v>22</v>
      </c>
      <c r="N17" s="354" t="s">
        <v>23</v>
      </c>
      <c r="O17" s="355" t="s">
        <v>24</v>
      </c>
      <c r="P17" s="354" t="s">
        <v>25</v>
      </c>
      <c r="Q17" s="354" t="s">
        <v>26</v>
      </c>
      <c r="R17" s="354" t="s">
        <v>27</v>
      </c>
      <c r="S17" s="354" t="s">
        <v>28</v>
      </c>
      <c r="T17" s="354" t="s">
        <v>29</v>
      </c>
      <c r="U17" s="354" t="s">
        <v>30</v>
      </c>
      <c r="V17" s="356" t="s">
        <v>103</v>
      </c>
      <c r="W17" s="353" t="s">
        <v>14</v>
      </c>
      <c r="X17" s="353" t="s">
        <v>15</v>
      </c>
      <c r="Y17" s="353" t="s">
        <v>32</v>
      </c>
      <c r="Z17" s="353" t="s">
        <v>17</v>
      </c>
      <c r="AA17" s="353" t="s">
        <v>18</v>
      </c>
      <c r="AB17" s="353" t="s">
        <v>19</v>
      </c>
      <c r="AC17" s="353" t="s">
        <v>20</v>
      </c>
      <c r="AD17" s="353" t="s">
        <v>21</v>
      </c>
      <c r="AE17" s="354" t="s">
        <v>22</v>
      </c>
      <c r="AF17" s="354" t="s">
        <v>23</v>
      </c>
      <c r="AG17" s="355" t="s">
        <v>24</v>
      </c>
      <c r="AH17" s="354" t="s">
        <v>25</v>
      </c>
      <c r="AI17" s="354" t="s">
        <v>26</v>
      </c>
      <c r="AJ17" s="354" t="s">
        <v>27</v>
      </c>
      <c r="AK17" s="354" t="s">
        <v>28</v>
      </c>
      <c r="AL17" s="354" t="s">
        <v>29</v>
      </c>
      <c r="AM17" s="354" t="s">
        <v>30</v>
      </c>
      <c r="AN17" s="356" t="s">
        <v>103</v>
      </c>
      <c r="AO17" s="357"/>
      <c r="AP17" s="358"/>
      <c r="AQ17" s="164"/>
    </row>
    <row r="18" spans="1:43" ht="15" customHeight="1" thickBot="1" x14ac:dyDescent="0.3">
      <c r="A18" s="363"/>
      <c r="B18" s="360" t="s">
        <v>182</v>
      </c>
      <c r="C18" s="361"/>
      <c r="D18" s="361"/>
      <c r="E18" s="361"/>
      <c r="F18" s="361"/>
      <c r="G18" s="361"/>
      <c r="H18" s="361"/>
      <c r="I18" s="361"/>
      <c r="J18" s="361"/>
      <c r="K18" s="361"/>
      <c r="L18" s="361"/>
      <c r="M18" s="361"/>
      <c r="N18" s="361"/>
      <c r="O18" s="361"/>
      <c r="P18" s="361"/>
      <c r="Q18" s="361"/>
      <c r="R18" s="361"/>
      <c r="S18" s="361"/>
      <c r="T18" s="361"/>
      <c r="U18" s="361"/>
      <c r="V18" s="361"/>
      <c r="W18" s="361"/>
      <c r="X18" s="361"/>
      <c r="Y18" s="361"/>
      <c r="Z18" s="361"/>
      <c r="AA18" s="361"/>
      <c r="AB18" s="361"/>
      <c r="AC18" s="361"/>
      <c r="AD18" s="361"/>
      <c r="AE18" s="361"/>
      <c r="AF18" s="361"/>
      <c r="AG18" s="361"/>
      <c r="AH18" s="361"/>
      <c r="AI18" s="361"/>
      <c r="AJ18" s="361"/>
      <c r="AK18" s="361"/>
      <c r="AL18" s="361"/>
      <c r="AM18" s="361"/>
      <c r="AN18" s="361"/>
      <c r="AO18" s="361"/>
      <c r="AP18" s="362"/>
      <c r="AQ18" s="164"/>
    </row>
    <row r="19" spans="1:43" ht="15" customHeight="1" thickBot="1" x14ac:dyDescent="0.3">
      <c r="A19" s="363" t="s">
        <v>174</v>
      </c>
      <c r="B19" s="364">
        <v>1</v>
      </c>
      <c r="C19" s="384" t="s">
        <v>109</v>
      </c>
      <c r="D19" s="385" t="s">
        <v>209</v>
      </c>
      <c r="E19" s="367">
        <v>10</v>
      </c>
      <c r="F19" s="386"/>
      <c r="G19" s="386"/>
      <c r="H19" s="369">
        <v>30</v>
      </c>
      <c r="I19" s="387"/>
      <c r="J19" s="387"/>
      <c r="K19" s="369"/>
      <c r="L19" s="387"/>
      <c r="M19" s="387"/>
      <c r="N19" s="387"/>
      <c r="O19" s="387"/>
      <c r="P19" s="386"/>
      <c r="Q19" s="387"/>
      <c r="R19" s="369">
        <v>10</v>
      </c>
      <c r="S19" s="369">
        <f>SUM(E19:P19)</f>
        <v>40</v>
      </c>
      <c r="T19" s="369">
        <f>SUM(E19:R19)</f>
        <v>50</v>
      </c>
      <c r="U19" s="370" t="s">
        <v>38</v>
      </c>
      <c r="V19" s="371">
        <f>TRUNC(T19/25)</f>
        <v>2</v>
      </c>
      <c r="W19" s="388"/>
      <c r="X19" s="386"/>
      <c r="Y19" s="386"/>
      <c r="Z19" s="389"/>
      <c r="AA19" s="389"/>
      <c r="AB19" s="389"/>
      <c r="AC19" s="389"/>
      <c r="AD19" s="389"/>
      <c r="AE19" s="387"/>
      <c r="AF19" s="387"/>
      <c r="AG19" s="387"/>
      <c r="AH19" s="386"/>
      <c r="AI19" s="387"/>
      <c r="AJ19" s="386"/>
      <c r="AK19" s="369"/>
      <c r="AL19" s="369"/>
      <c r="AM19" s="370"/>
      <c r="AN19" s="390"/>
      <c r="AO19" s="373">
        <f>T19+AL19</f>
        <v>50</v>
      </c>
      <c r="AP19" s="373">
        <f>V19+AN19</f>
        <v>2</v>
      </c>
      <c r="AQ19" s="164"/>
    </row>
    <row r="20" spans="1:43" ht="15" customHeight="1" thickBot="1" x14ac:dyDescent="0.3">
      <c r="A20" s="363"/>
      <c r="B20" s="380" t="s">
        <v>180</v>
      </c>
      <c r="C20" s="381"/>
      <c r="D20" s="382"/>
      <c r="E20" s="383">
        <f t="shared" ref="E20:T20" si="0">SUM(E19:E19)</f>
        <v>10</v>
      </c>
      <c r="F20" s="383">
        <f t="shared" si="0"/>
        <v>0</v>
      </c>
      <c r="G20" s="383">
        <f t="shared" si="0"/>
        <v>0</v>
      </c>
      <c r="H20" s="383">
        <f t="shared" si="0"/>
        <v>30</v>
      </c>
      <c r="I20" s="383">
        <f t="shared" si="0"/>
        <v>0</v>
      </c>
      <c r="J20" s="383">
        <f t="shared" si="0"/>
        <v>0</v>
      </c>
      <c r="K20" s="383">
        <f t="shared" si="0"/>
        <v>0</v>
      </c>
      <c r="L20" s="383">
        <f t="shared" si="0"/>
        <v>0</v>
      </c>
      <c r="M20" s="383">
        <f t="shared" si="0"/>
        <v>0</v>
      </c>
      <c r="N20" s="383">
        <f t="shared" si="0"/>
        <v>0</v>
      </c>
      <c r="O20" s="383">
        <f t="shared" si="0"/>
        <v>0</v>
      </c>
      <c r="P20" s="383">
        <f t="shared" si="0"/>
        <v>0</v>
      </c>
      <c r="Q20" s="383">
        <f t="shared" si="0"/>
        <v>0</v>
      </c>
      <c r="R20" s="383">
        <f t="shared" si="0"/>
        <v>10</v>
      </c>
      <c r="S20" s="383">
        <f t="shared" si="0"/>
        <v>40</v>
      </c>
      <c r="T20" s="383">
        <f t="shared" si="0"/>
        <v>50</v>
      </c>
      <c r="U20" s="383" t="s">
        <v>181</v>
      </c>
      <c r="V20" s="383">
        <f t="shared" ref="V20:AL20" si="1">SUM(V19:V19)</f>
        <v>2</v>
      </c>
      <c r="W20" s="383">
        <f t="shared" si="1"/>
        <v>0</v>
      </c>
      <c r="X20" s="383">
        <f t="shared" si="1"/>
        <v>0</v>
      </c>
      <c r="Y20" s="383">
        <f t="shared" si="1"/>
        <v>0</v>
      </c>
      <c r="Z20" s="383">
        <f t="shared" si="1"/>
        <v>0</v>
      </c>
      <c r="AA20" s="383">
        <f t="shared" si="1"/>
        <v>0</v>
      </c>
      <c r="AB20" s="383">
        <f t="shared" si="1"/>
        <v>0</v>
      </c>
      <c r="AC20" s="383">
        <f t="shared" si="1"/>
        <v>0</v>
      </c>
      <c r="AD20" s="383">
        <f t="shared" si="1"/>
        <v>0</v>
      </c>
      <c r="AE20" s="383">
        <f t="shared" si="1"/>
        <v>0</v>
      </c>
      <c r="AF20" s="383">
        <f t="shared" si="1"/>
        <v>0</v>
      </c>
      <c r="AG20" s="383">
        <f t="shared" si="1"/>
        <v>0</v>
      </c>
      <c r="AH20" s="383">
        <f t="shared" si="1"/>
        <v>0</v>
      </c>
      <c r="AI20" s="383">
        <f t="shared" si="1"/>
        <v>0</v>
      </c>
      <c r="AJ20" s="383">
        <f t="shared" si="1"/>
        <v>0</v>
      </c>
      <c r="AK20" s="383">
        <f t="shared" si="1"/>
        <v>0</v>
      </c>
      <c r="AL20" s="383">
        <f t="shared" si="1"/>
        <v>0</v>
      </c>
      <c r="AM20" s="383"/>
      <c r="AN20" s="383">
        <f>SUM(AN19:AN19)</f>
        <v>0</v>
      </c>
      <c r="AO20" s="383">
        <f>SUM(AO19:AO19)</f>
        <v>50</v>
      </c>
      <c r="AP20" s="383">
        <f>SUM(AP19:AP19)</f>
        <v>2</v>
      </c>
      <c r="AQ20" s="164"/>
    </row>
    <row r="21" spans="1:43" ht="15" customHeight="1" thickBot="1" x14ac:dyDescent="0.3">
      <c r="A21" s="363"/>
      <c r="B21" s="360" t="s">
        <v>194</v>
      </c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  <c r="V21" s="361"/>
      <c r="W21" s="361"/>
      <c r="X21" s="361"/>
      <c r="Y21" s="361"/>
      <c r="Z21" s="361"/>
      <c r="AA21" s="361"/>
      <c r="AB21" s="361"/>
      <c r="AC21" s="361"/>
      <c r="AD21" s="361"/>
      <c r="AE21" s="361"/>
      <c r="AF21" s="361"/>
      <c r="AG21" s="361"/>
      <c r="AH21" s="361"/>
      <c r="AI21" s="361"/>
      <c r="AJ21" s="361"/>
      <c r="AK21" s="361"/>
      <c r="AL21" s="361"/>
      <c r="AM21" s="361"/>
      <c r="AN21" s="361"/>
      <c r="AO21" s="361"/>
      <c r="AP21" s="362"/>
      <c r="AQ21" s="164"/>
    </row>
    <row r="22" spans="1:43" ht="15.75" thickBot="1" x14ac:dyDescent="0.3">
      <c r="A22" s="363"/>
      <c r="B22" s="364">
        <v>2</v>
      </c>
      <c r="C22" s="365" t="s">
        <v>109</v>
      </c>
      <c r="D22" s="366" t="s">
        <v>210</v>
      </c>
      <c r="E22" s="367"/>
      <c r="F22" s="368"/>
      <c r="G22" s="369"/>
      <c r="H22" s="369"/>
      <c r="I22" s="369"/>
      <c r="J22" s="369"/>
      <c r="K22" s="369"/>
      <c r="L22" s="369"/>
      <c r="M22" s="369"/>
      <c r="N22" s="369"/>
      <c r="O22" s="369"/>
      <c r="P22" s="369"/>
      <c r="Q22" s="369">
        <v>480</v>
      </c>
      <c r="R22" s="369"/>
      <c r="S22" s="369">
        <f>SUM(E22:P22)</f>
        <v>0</v>
      </c>
      <c r="T22" s="369">
        <f t="shared" ref="T22" si="2">SUM(E22:R22)</f>
        <v>480</v>
      </c>
      <c r="U22" s="372" t="s">
        <v>60</v>
      </c>
      <c r="V22" s="371">
        <f t="shared" ref="V22" si="3">TRUNC(T22/25)</f>
        <v>19</v>
      </c>
      <c r="W22" s="367"/>
      <c r="X22" s="368"/>
      <c r="Y22" s="369"/>
      <c r="Z22" s="369"/>
      <c r="AA22" s="369"/>
      <c r="AB22" s="369"/>
      <c r="AC22" s="369"/>
      <c r="AD22" s="369"/>
      <c r="AE22" s="369"/>
      <c r="AF22" s="369"/>
      <c r="AG22" s="369"/>
      <c r="AH22" s="369"/>
      <c r="AI22" s="369">
        <v>480</v>
      </c>
      <c r="AJ22" s="369"/>
      <c r="AK22" s="369">
        <f>SUM(W22:AH22)</f>
        <v>0</v>
      </c>
      <c r="AL22" s="369">
        <f t="shared" ref="AL22" si="4">SUM(W22:AJ22)</f>
        <v>480</v>
      </c>
      <c r="AM22" s="372" t="s">
        <v>60</v>
      </c>
      <c r="AN22" s="371">
        <f t="shared" ref="AN22" si="5">TRUNC(AL22/25)</f>
        <v>19</v>
      </c>
      <c r="AO22" s="373">
        <f t="shared" ref="AO22" si="6">T22+AL22</f>
        <v>960</v>
      </c>
      <c r="AP22" s="373">
        <f t="shared" ref="AP22" si="7">V22+AN22</f>
        <v>38</v>
      </c>
      <c r="AQ22" s="164"/>
    </row>
    <row r="23" spans="1:43" ht="15" customHeight="1" thickBot="1" x14ac:dyDescent="0.3">
      <c r="A23" s="363"/>
      <c r="B23" s="380" t="s">
        <v>180</v>
      </c>
      <c r="C23" s="381"/>
      <c r="D23" s="382"/>
      <c r="E23" s="383">
        <f>SUM(E22:E22)</f>
        <v>0</v>
      </c>
      <c r="F23" s="383">
        <f t="shared" ref="F23:T23" si="8">SUM(F22:F22)</f>
        <v>0</v>
      </c>
      <c r="G23" s="383">
        <f t="shared" si="8"/>
        <v>0</v>
      </c>
      <c r="H23" s="383">
        <f t="shared" si="8"/>
        <v>0</v>
      </c>
      <c r="I23" s="383">
        <f t="shared" si="8"/>
        <v>0</v>
      </c>
      <c r="J23" s="383">
        <f t="shared" si="8"/>
        <v>0</v>
      </c>
      <c r="K23" s="383">
        <f t="shared" si="8"/>
        <v>0</v>
      </c>
      <c r="L23" s="383">
        <f t="shared" si="8"/>
        <v>0</v>
      </c>
      <c r="M23" s="383">
        <f t="shared" si="8"/>
        <v>0</v>
      </c>
      <c r="N23" s="383">
        <f t="shared" si="8"/>
        <v>0</v>
      </c>
      <c r="O23" s="383">
        <f t="shared" si="8"/>
        <v>0</v>
      </c>
      <c r="P23" s="383">
        <f t="shared" si="8"/>
        <v>0</v>
      </c>
      <c r="Q23" s="383">
        <f t="shared" si="8"/>
        <v>480</v>
      </c>
      <c r="R23" s="383">
        <f t="shared" si="8"/>
        <v>0</v>
      </c>
      <c r="S23" s="383">
        <f t="shared" si="8"/>
        <v>0</v>
      </c>
      <c r="T23" s="383">
        <f t="shared" si="8"/>
        <v>480</v>
      </c>
      <c r="U23" s="383"/>
      <c r="V23" s="383">
        <f t="shared" ref="V23:AL23" si="9">SUM(V22:V22)</f>
        <v>19</v>
      </c>
      <c r="W23" s="383">
        <f t="shared" si="9"/>
        <v>0</v>
      </c>
      <c r="X23" s="383">
        <f t="shared" si="9"/>
        <v>0</v>
      </c>
      <c r="Y23" s="383">
        <f t="shared" si="9"/>
        <v>0</v>
      </c>
      <c r="Z23" s="383">
        <f t="shared" si="9"/>
        <v>0</v>
      </c>
      <c r="AA23" s="383">
        <f t="shared" si="9"/>
        <v>0</v>
      </c>
      <c r="AB23" s="383">
        <f t="shared" si="9"/>
        <v>0</v>
      </c>
      <c r="AC23" s="383">
        <f t="shared" si="9"/>
        <v>0</v>
      </c>
      <c r="AD23" s="383">
        <f t="shared" si="9"/>
        <v>0</v>
      </c>
      <c r="AE23" s="383">
        <f t="shared" si="9"/>
        <v>0</v>
      </c>
      <c r="AF23" s="383">
        <f t="shared" si="9"/>
        <v>0</v>
      </c>
      <c r="AG23" s="383">
        <f t="shared" si="9"/>
        <v>0</v>
      </c>
      <c r="AH23" s="383">
        <f t="shared" si="9"/>
        <v>0</v>
      </c>
      <c r="AI23" s="383">
        <f t="shared" si="9"/>
        <v>480</v>
      </c>
      <c r="AJ23" s="383">
        <f t="shared" si="9"/>
        <v>0</v>
      </c>
      <c r="AK23" s="383">
        <f t="shared" si="9"/>
        <v>0</v>
      </c>
      <c r="AL23" s="383">
        <f t="shared" si="9"/>
        <v>480</v>
      </c>
      <c r="AM23" s="383"/>
      <c r="AN23" s="383">
        <f>SUM(AN22:AN22)</f>
        <v>19</v>
      </c>
      <c r="AO23" s="383">
        <f>SUM(AO22:AO22)</f>
        <v>960</v>
      </c>
      <c r="AP23" s="383">
        <f>SUM(AP22:AP22)</f>
        <v>38</v>
      </c>
      <c r="AQ23" s="164"/>
    </row>
    <row r="24" spans="1:43" ht="15" customHeight="1" thickBot="1" x14ac:dyDescent="0.3">
      <c r="A24" s="363"/>
      <c r="B24" s="360" t="s">
        <v>196</v>
      </c>
      <c r="C24" s="361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361"/>
      <c r="S24" s="361"/>
      <c r="T24" s="361"/>
      <c r="U24" s="361"/>
      <c r="V24" s="361"/>
      <c r="W24" s="361"/>
      <c r="X24" s="361"/>
      <c r="Y24" s="361"/>
      <c r="Z24" s="361"/>
      <c r="AA24" s="361"/>
      <c r="AB24" s="361"/>
      <c r="AC24" s="361"/>
      <c r="AD24" s="361"/>
      <c r="AE24" s="361"/>
      <c r="AF24" s="361"/>
      <c r="AG24" s="361"/>
      <c r="AH24" s="361"/>
      <c r="AI24" s="361"/>
      <c r="AJ24" s="361"/>
      <c r="AK24" s="361"/>
      <c r="AL24" s="361"/>
      <c r="AM24" s="361"/>
      <c r="AN24" s="361"/>
      <c r="AO24" s="361"/>
      <c r="AP24" s="362"/>
      <c r="AQ24" s="164"/>
    </row>
    <row r="25" spans="1:43" x14ac:dyDescent="0.25">
      <c r="A25" s="363" t="s">
        <v>174</v>
      </c>
      <c r="B25" s="396">
        <v>3</v>
      </c>
      <c r="C25" s="395" t="s">
        <v>109</v>
      </c>
      <c r="D25" s="423" t="s">
        <v>211</v>
      </c>
      <c r="E25" s="398"/>
      <c r="F25" s="399">
        <v>20</v>
      </c>
      <c r="G25" s="400"/>
      <c r="H25" s="401"/>
      <c r="I25" s="401"/>
      <c r="J25" s="400"/>
      <c r="K25" s="401"/>
      <c r="L25" s="401"/>
      <c r="M25" s="401"/>
      <c r="N25" s="401"/>
      <c r="O25" s="401"/>
      <c r="P25" s="401"/>
      <c r="Q25" s="401"/>
      <c r="R25" s="401">
        <v>160</v>
      </c>
      <c r="S25" s="401">
        <f>SUM(E25:P25)</f>
        <v>20</v>
      </c>
      <c r="T25" s="401">
        <f>SUM(E25:R25)</f>
        <v>180</v>
      </c>
      <c r="U25" s="402" t="s">
        <v>36</v>
      </c>
      <c r="V25" s="403">
        <f>TRUNC(T25/30)</f>
        <v>6</v>
      </c>
      <c r="W25" s="398"/>
      <c r="X25" s="399"/>
      <c r="Y25" s="400"/>
      <c r="Z25" s="401"/>
      <c r="AA25" s="401"/>
      <c r="AB25" s="400"/>
      <c r="AC25" s="401"/>
      <c r="AD25" s="401"/>
      <c r="AE25" s="401"/>
      <c r="AF25" s="401"/>
      <c r="AG25" s="401"/>
      <c r="AH25" s="401"/>
      <c r="AI25" s="401"/>
      <c r="AJ25" s="401"/>
      <c r="AK25" s="401">
        <f t="shared" ref="AK25:AK26" si="10">SUM(W25:AH25)</f>
        <v>0</v>
      </c>
      <c r="AL25" s="401"/>
      <c r="AM25" s="402"/>
      <c r="AN25" s="403"/>
      <c r="AO25" s="373">
        <f t="shared" ref="AO25:AO27" si="11">T25+AL25</f>
        <v>180</v>
      </c>
      <c r="AP25" s="373">
        <f t="shared" ref="AP25:AP27" si="12">V25+AN25</f>
        <v>6</v>
      </c>
      <c r="AQ25" s="164"/>
    </row>
    <row r="26" spans="1:43" x14ac:dyDescent="0.25">
      <c r="A26" s="363" t="s">
        <v>174</v>
      </c>
      <c r="B26" s="396">
        <v>4</v>
      </c>
      <c r="C26" s="395" t="s">
        <v>109</v>
      </c>
      <c r="D26" s="423" t="s">
        <v>196</v>
      </c>
      <c r="E26" s="398"/>
      <c r="F26" s="399"/>
      <c r="G26" s="400"/>
      <c r="H26" s="401"/>
      <c r="I26" s="401"/>
      <c r="J26" s="400"/>
      <c r="K26" s="401"/>
      <c r="L26" s="401"/>
      <c r="M26" s="401"/>
      <c r="N26" s="401"/>
      <c r="O26" s="401"/>
      <c r="P26" s="401"/>
      <c r="Q26" s="401"/>
      <c r="R26" s="401">
        <v>30</v>
      </c>
      <c r="S26" s="369">
        <f t="shared" ref="S26:S27" si="13">SUM(E26:P26)</f>
        <v>0</v>
      </c>
      <c r="T26" s="401">
        <f>SUM(E26:R26)</f>
        <v>30</v>
      </c>
      <c r="U26" s="402" t="s">
        <v>36</v>
      </c>
      <c r="V26" s="403">
        <f>TRUNC(T26/30)</f>
        <v>1</v>
      </c>
      <c r="W26" s="398"/>
      <c r="X26" s="399"/>
      <c r="Y26" s="400"/>
      <c r="Z26" s="401"/>
      <c r="AA26" s="401"/>
      <c r="AB26" s="400"/>
      <c r="AC26" s="401"/>
      <c r="AD26" s="401"/>
      <c r="AE26" s="401"/>
      <c r="AF26" s="401"/>
      <c r="AG26" s="401"/>
      <c r="AH26" s="401"/>
      <c r="AI26" s="401"/>
      <c r="AJ26" s="401"/>
      <c r="AK26" s="401">
        <f t="shared" si="10"/>
        <v>0</v>
      </c>
      <c r="AL26" s="401"/>
      <c r="AM26" s="402"/>
      <c r="AN26" s="403"/>
      <c r="AO26" s="404">
        <f t="shared" si="11"/>
        <v>30</v>
      </c>
      <c r="AP26" s="375">
        <f t="shared" si="12"/>
        <v>1</v>
      </c>
      <c r="AQ26" s="164"/>
    </row>
    <row r="27" spans="1:43" ht="15.75" thickBot="1" x14ac:dyDescent="0.3">
      <c r="A27" s="363"/>
      <c r="B27" s="396">
        <v>5</v>
      </c>
      <c r="C27" s="395" t="s">
        <v>109</v>
      </c>
      <c r="D27" s="423" t="s">
        <v>212</v>
      </c>
      <c r="E27" s="398"/>
      <c r="F27" s="399"/>
      <c r="G27" s="400"/>
      <c r="H27" s="401"/>
      <c r="I27" s="401"/>
      <c r="J27" s="400"/>
      <c r="K27" s="401"/>
      <c r="L27" s="401"/>
      <c r="M27" s="401"/>
      <c r="N27" s="401"/>
      <c r="O27" s="401"/>
      <c r="P27" s="401"/>
      <c r="Q27" s="401"/>
      <c r="R27" s="401"/>
      <c r="S27" s="401">
        <f t="shared" si="13"/>
        <v>0</v>
      </c>
      <c r="T27" s="401"/>
      <c r="U27" s="402"/>
      <c r="V27" s="403"/>
      <c r="W27" s="398"/>
      <c r="X27" s="399"/>
      <c r="Y27" s="400"/>
      <c r="Z27" s="401"/>
      <c r="AA27" s="401"/>
      <c r="AB27" s="400"/>
      <c r="AC27" s="401"/>
      <c r="AD27" s="401"/>
      <c r="AE27" s="401"/>
      <c r="AF27" s="401"/>
      <c r="AG27" s="401"/>
      <c r="AH27" s="401"/>
      <c r="AI27" s="401"/>
      <c r="AJ27" s="401">
        <v>30</v>
      </c>
      <c r="AK27" s="401">
        <f>SUM(W27:AH27)</f>
        <v>0</v>
      </c>
      <c r="AL27" s="401">
        <f>SUM(W27:AJ27)</f>
        <v>30</v>
      </c>
      <c r="AM27" s="402" t="s">
        <v>36</v>
      </c>
      <c r="AN27" s="403">
        <f>TRUNC(AL27/30)</f>
        <v>1</v>
      </c>
      <c r="AO27" s="405">
        <f t="shared" si="11"/>
        <v>30</v>
      </c>
      <c r="AP27" s="405">
        <f t="shared" si="12"/>
        <v>1</v>
      </c>
      <c r="AQ27" s="164"/>
    </row>
    <row r="28" spans="1:43" ht="15" customHeight="1" thickBot="1" x14ac:dyDescent="0.3">
      <c r="A28" s="363"/>
      <c r="B28" s="380" t="s">
        <v>180</v>
      </c>
      <c r="C28" s="381"/>
      <c r="D28" s="382"/>
      <c r="E28" s="383">
        <f>SUM(E25:E27)</f>
        <v>0</v>
      </c>
      <c r="F28" s="383">
        <f t="shared" ref="F28:AP28" si="14">SUM(F25:F27)</f>
        <v>20</v>
      </c>
      <c r="G28" s="383">
        <f t="shared" si="14"/>
        <v>0</v>
      </c>
      <c r="H28" s="383">
        <f t="shared" si="14"/>
        <v>0</v>
      </c>
      <c r="I28" s="383">
        <f t="shared" si="14"/>
        <v>0</v>
      </c>
      <c r="J28" s="383">
        <f t="shared" si="14"/>
        <v>0</v>
      </c>
      <c r="K28" s="383">
        <f t="shared" si="14"/>
        <v>0</v>
      </c>
      <c r="L28" s="383">
        <f t="shared" si="14"/>
        <v>0</v>
      </c>
      <c r="M28" s="383">
        <f t="shared" si="14"/>
        <v>0</v>
      </c>
      <c r="N28" s="383">
        <f t="shared" si="14"/>
        <v>0</v>
      </c>
      <c r="O28" s="383">
        <f t="shared" si="14"/>
        <v>0</v>
      </c>
      <c r="P28" s="383">
        <f t="shared" si="14"/>
        <v>0</v>
      </c>
      <c r="Q28" s="383">
        <f t="shared" si="14"/>
        <v>0</v>
      </c>
      <c r="R28" s="383">
        <f t="shared" si="14"/>
        <v>190</v>
      </c>
      <c r="S28" s="383">
        <f t="shared" si="14"/>
        <v>20</v>
      </c>
      <c r="T28" s="383">
        <f t="shared" si="14"/>
        <v>210</v>
      </c>
      <c r="U28" s="383"/>
      <c r="V28" s="383">
        <f t="shared" si="14"/>
        <v>7</v>
      </c>
      <c r="W28" s="383">
        <f t="shared" si="14"/>
        <v>0</v>
      </c>
      <c r="X28" s="383">
        <f t="shared" si="14"/>
        <v>0</v>
      </c>
      <c r="Y28" s="383">
        <f t="shared" si="14"/>
        <v>0</v>
      </c>
      <c r="Z28" s="383">
        <f t="shared" si="14"/>
        <v>0</v>
      </c>
      <c r="AA28" s="383">
        <f t="shared" si="14"/>
        <v>0</v>
      </c>
      <c r="AB28" s="383">
        <f t="shared" si="14"/>
        <v>0</v>
      </c>
      <c r="AC28" s="383">
        <f t="shared" si="14"/>
        <v>0</v>
      </c>
      <c r="AD28" s="383">
        <f t="shared" si="14"/>
        <v>0</v>
      </c>
      <c r="AE28" s="383">
        <f t="shared" si="14"/>
        <v>0</v>
      </c>
      <c r="AF28" s="383">
        <f t="shared" si="14"/>
        <v>0</v>
      </c>
      <c r="AG28" s="383">
        <f t="shared" si="14"/>
        <v>0</v>
      </c>
      <c r="AH28" s="383">
        <f t="shared" si="14"/>
        <v>0</v>
      </c>
      <c r="AI28" s="383">
        <f t="shared" si="14"/>
        <v>0</v>
      </c>
      <c r="AJ28" s="383">
        <f t="shared" si="14"/>
        <v>30</v>
      </c>
      <c r="AK28" s="383">
        <f t="shared" si="14"/>
        <v>0</v>
      </c>
      <c r="AL28" s="383">
        <f t="shared" si="14"/>
        <v>30</v>
      </c>
      <c r="AM28" s="383"/>
      <c r="AN28" s="383">
        <f t="shared" si="14"/>
        <v>1</v>
      </c>
      <c r="AO28" s="383">
        <f t="shared" si="14"/>
        <v>240</v>
      </c>
      <c r="AP28" s="383">
        <f t="shared" si="14"/>
        <v>8</v>
      </c>
      <c r="AQ28" s="164"/>
    </row>
    <row r="29" spans="1:43" ht="15" customHeight="1" thickBot="1" x14ac:dyDescent="0.3">
      <c r="A29" s="363"/>
      <c r="B29" s="360" t="s">
        <v>201</v>
      </c>
      <c r="C29" s="361"/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O29" s="361"/>
      <c r="P29" s="361"/>
      <c r="Q29" s="361"/>
      <c r="R29" s="361"/>
      <c r="S29" s="361"/>
      <c r="T29" s="361"/>
      <c r="U29" s="361"/>
      <c r="V29" s="361"/>
      <c r="W29" s="361"/>
      <c r="X29" s="361"/>
      <c r="Y29" s="361"/>
      <c r="Z29" s="361"/>
      <c r="AA29" s="361"/>
      <c r="AB29" s="361"/>
      <c r="AC29" s="361"/>
      <c r="AD29" s="361"/>
      <c r="AE29" s="361"/>
      <c r="AF29" s="361"/>
      <c r="AG29" s="361"/>
      <c r="AH29" s="361"/>
      <c r="AI29" s="361"/>
      <c r="AJ29" s="361"/>
      <c r="AK29" s="361"/>
      <c r="AL29" s="361"/>
      <c r="AM29" s="361"/>
      <c r="AN29" s="361"/>
      <c r="AO29" s="361"/>
      <c r="AP29" s="362"/>
      <c r="AQ29" s="164"/>
    </row>
    <row r="30" spans="1:43" ht="40.5" customHeight="1" thickBot="1" x14ac:dyDescent="0.3">
      <c r="A30" s="363" t="s">
        <v>174</v>
      </c>
      <c r="B30" s="396">
        <v>6</v>
      </c>
      <c r="C30" s="395" t="s">
        <v>109</v>
      </c>
      <c r="D30" s="423" t="s">
        <v>202</v>
      </c>
      <c r="E30" s="398">
        <v>20</v>
      </c>
      <c r="F30" s="399"/>
      <c r="G30" s="400">
        <v>20</v>
      </c>
      <c r="H30" s="401"/>
      <c r="I30" s="401"/>
      <c r="J30" s="400"/>
      <c r="K30" s="401"/>
      <c r="L30" s="401"/>
      <c r="M30" s="401"/>
      <c r="N30" s="401"/>
      <c r="O30" s="401"/>
      <c r="P30" s="401"/>
      <c r="Q30" s="401"/>
      <c r="R30" s="401">
        <v>20</v>
      </c>
      <c r="S30" s="401">
        <f>SUM(E30:P30)</f>
        <v>40</v>
      </c>
      <c r="T30" s="401">
        <f>SUM(E30:R30)</f>
        <v>60</v>
      </c>
      <c r="U30" s="402" t="s">
        <v>36</v>
      </c>
      <c r="V30" s="403">
        <f>TRUNC(T30/30)</f>
        <v>2</v>
      </c>
      <c r="W30" s="398"/>
      <c r="X30" s="399"/>
      <c r="Y30" s="400"/>
      <c r="Z30" s="401"/>
      <c r="AA30" s="401"/>
      <c r="AB30" s="400"/>
      <c r="AC30" s="401"/>
      <c r="AD30" s="401"/>
      <c r="AE30" s="401"/>
      <c r="AF30" s="401"/>
      <c r="AG30" s="401"/>
      <c r="AH30" s="401"/>
      <c r="AI30" s="401"/>
      <c r="AJ30" s="401"/>
      <c r="AK30" s="401">
        <f t="shared" ref="AK30" si="15">SUM(W30:AH30)</f>
        <v>0</v>
      </c>
      <c r="AL30" s="401"/>
      <c r="AM30" s="402"/>
      <c r="AN30" s="403"/>
      <c r="AO30" s="405">
        <f t="shared" ref="AO30" si="16">T30+AL30</f>
        <v>60</v>
      </c>
      <c r="AP30" s="405">
        <f t="shared" ref="AP30" si="17">V30+AN30</f>
        <v>2</v>
      </c>
      <c r="AQ30" s="164"/>
    </row>
    <row r="31" spans="1:43" ht="15" customHeight="1" thickBot="1" x14ac:dyDescent="0.3">
      <c r="A31" s="363"/>
      <c r="B31" s="380" t="s">
        <v>180</v>
      </c>
      <c r="C31" s="381"/>
      <c r="D31" s="382"/>
      <c r="E31" s="383">
        <f t="shared" ref="E31:T31" si="18">SUM(E30:E30)</f>
        <v>20</v>
      </c>
      <c r="F31" s="383">
        <f t="shared" si="18"/>
        <v>0</v>
      </c>
      <c r="G31" s="383">
        <f t="shared" si="18"/>
        <v>20</v>
      </c>
      <c r="H31" s="383">
        <f t="shared" si="18"/>
        <v>0</v>
      </c>
      <c r="I31" s="383">
        <f t="shared" si="18"/>
        <v>0</v>
      </c>
      <c r="J31" s="383">
        <f t="shared" si="18"/>
        <v>0</v>
      </c>
      <c r="K31" s="383">
        <f t="shared" si="18"/>
        <v>0</v>
      </c>
      <c r="L31" s="383">
        <f t="shared" si="18"/>
        <v>0</v>
      </c>
      <c r="M31" s="383">
        <f t="shared" si="18"/>
        <v>0</v>
      </c>
      <c r="N31" s="383">
        <f t="shared" si="18"/>
        <v>0</v>
      </c>
      <c r="O31" s="383">
        <f t="shared" si="18"/>
        <v>0</v>
      </c>
      <c r="P31" s="383">
        <f t="shared" si="18"/>
        <v>0</v>
      </c>
      <c r="Q31" s="383">
        <f t="shared" si="18"/>
        <v>0</v>
      </c>
      <c r="R31" s="383">
        <f t="shared" si="18"/>
        <v>20</v>
      </c>
      <c r="S31" s="383">
        <f t="shared" si="18"/>
        <v>40</v>
      </c>
      <c r="T31" s="383">
        <f t="shared" si="18"/>
        <v>60</v>
      </c>
      <c r="U31" s="383"/>
      <c r="V31" s="383">
        <f t="shared" ref="V31:AL31" si="19">SUM(V30:V30)</f>
        <v>2</v>
      </c>
      <c r="W31" s="383">
        <f t="shared" si="19"/>
        <v>0</v>
      </c>
      <c r="X31" s="383">
        <f t="shared" si="19"/>
        <v>0</v>
      </c>
      <c r="Y31" s="383">
        <f t="shared" si="19"/>
        <v>0</v>
      </c>
      <c r="Z31" s="383">
        <f t="shared" si="19"/>
        <v>0</v>
      </c>
      <c r="AA31" s="383">
        <f t="shared" si="19"/>
        <v>0</v>
      </c>
      <c r="AB31" s="383">
        <f t="shared" si="19"/>
        <v>0</v>
      </c>
      <c r="AC31" s="383">
        <f t="shared" si="19"/>
        <v>0</v>
      </c>
      <c r="AD31" s="383">
        <f t="shared" si="19"/>
        <v>0</v>
      </c>
      <c r="AE31" s="383">
        <f t="shared" si="19"/>
        <v>0</v>
      </c>
      <c r="AF31" s="383">
        <f t="shared" si="19"/>
        <v>0</v>
      </c>
      <c r="AG31" s="383">
        <f t="shared" si="19"/>
        <v>0</v>
      </c>
      <c r="AH31" s="383">
        <f t="shared" si="19"/>
        <v>0</v>
      </c>
      <c r="AI31" s="383">
        <f t="shared" si="19"/>
        <v>0</v>
      </c>
      <c r="AJ31" s="383">
        <f t="shared" si="19"/>
        <v>0</v>
      </c>
      <c r="AK31" s="383">
        <f t="shared" si="19"/>
        <v>0</v>
      </c>
      <c r="AL31" s="383">
        <f t="shared" si="19"/>
        <v>0</v>
      </c>
      <c r="AM31" s="383"/>
      <c r="AN31" s="383">
        <f>SUM(AN30:AN30)</f>
        <v>0</v>
      </c>
      <c r="AO31" s="383">
        <f>SUM(AO30:AO30)</f>
        <v>60</v>
      </c>
      <c r="AP31" s="383">
        <f>SUM(AP30:AP30)</f>
        <v>2</v>
      </c>
      <c r="AQ31" s="164"/>
    </row>
    <row r="32" spans="1:43" ht="15" customHeight="1" thickBot="1" x14ac:dyDescent="0.3">
      <c r="A32" s="363"/>
      <c r="B32" s="419" t="s">
        <v>47</v>
      </c>
      <c r="C32" s="420"/>
      <c r="D32" s="421"/>
      <c r="E32" s="422">
        <f>E20+E23+E28+E31</f>
        <v>30</v>
      </c>
      <c r="F32" s="422">
        <f t="shared" ref="F32:AP32" si="20">F20+F23+F28+F31</f>
        <v>20</v>
      </c>
      <c r="G32" s="422">
        <f t="shared" si="20"/>
        <v>20</v>
      </c>
      <c r="H32" s="422">
        <f t="shared" si="20"/>
        <v>30</v>
      </c>
      <c r="I32" s="422">
        <f t="shared" si="20"/>
        <v>0</v>
      </c>
      <c r="J32" s="422">
        <f t="shared" si="20"/>
        <v>0</v>
      </c>
      <c r="K32" s="422">
        <f t="shared" si="20"/>
        <v>0</v>
      </c>
      <c r="L32" s="422">
        <f t="shared" si="20"/>
        <v>0</v>
      </c>
      <c r="M32" s="422">
        <f t="shared" si="20"/>
        <v>0</v>
      </c>
      <c r="N32" s="422">
        <f t="shared" si="20"/>
        <v>0</v>
      </c>
      <c r="O32" s="422">
        <f t="shared" si="20"/>
        <v>0</v>
      </c>
      <c r="P32" s="422">
        <f t="shared" si="20"/>
        <v>0</v>
      </c>
      <c r="Q32" s="422">
        <f t="shared" si="20"/>
        <v>480</v>
      </c>
      <c r="R32" s="422">
        <f t="shared" si="20"/>
        <v>220</v>
      </c>
      <c r="S32" s="422">
        <f t="shared" si="20"/>
        <v>100</v>
      </c>
      <c r="T32" s="422">
        <f t="shared" si="20"/>
        <v>800</v>
      </c>
      <c r="U32" s="422" t="s">
        <v>181</v>
      </c>
      <c r="V32" s="422">
        <f t="shared" si="20"/>
        <v>30</v>
      </c>
      <c r="W32" s="422">
        <f t="shared" si="20"/>
        <v>0</v>
      </c>
      <c r="X32" s="422">
        <f t="shared" si="20"/>
        <v>0</v>
      </c>
      <c r="Y32" s="422">
        <f t="shared" si="20"/>
        <v>0</v>
      </c>
      <c r="Z32" s="422">
        <f t="shared" si="20"/>
        <v>0</v>
      </c>
      <c r="AA32" s="422">
        <f t="shared" si="20"/>
        <v>0</v>
      </c>
      <c r="AB32" s="422">
        <f t="shared" si="20"/>
        <v>0</v>
      </c>
      <c r="AC32" s="422">
        <f t="shared" si="20"/>
        <v>0</v>
      </c>
      <c r="AD32" s="422">
        <f t="shared" si="20"/>
        <v>0</v>
      </c>
      <c r="AE32" s="422">
        <f t="shared" si="20"/>
        <v>0</v>
      </c>
      <c r="AF32" s="422">
        <f t="shared" si="20"/>
        <v>0</v>
      </c>
      <c r="AG32" s="422">
        <f t="shared" si="20"/>
        <v>0</v>
      </c>
      <c r="AH32" s="422">
        <f t="shared" si="20"/>
        <v>0</v>
      </c>
      <c r="AI32" s="422">
        <f t="shared" si="20"/>
        <v>480</v>
      </c>
      <c r="AJ32" s="422">
        <f t="shared" si="20"/>
        <v>30</v>
      </c>
      <c r="AK32" s="422">
        <f t="shared" si="20"/>
        <v>0</v>
      </c>
      <c r="AL32" s="422">
        <f t="shared" si="20"/>
        <v>510</v>
      </c>
      <c r="AM32" s="422"/>
      <c r="AN32" s="422">
        <f t="shared" si="20"/>
        <v>20</v>
      </c>
      <c r="AO32" s="422">
        <f t="shared" si="20"/>
        <v>1310</v>
      </c>
      <c r="AP32" s="422">
        <f t="shared" si="20"/>
        <v>50</v>
      </c>
      <c r="AQ32" s="164"/>
    </row>
    <row r="33" spans="1:42" x14ac:dyDescent="0.25">
      <c r="A33" s="164"/>
      <c r="B33" s="164"/>
      <c r="C33" s="164"/>
      <c r="D33" s="42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</row>
    <row r="34" spans="1:42" x14ac:dyDescent="0.25">
      <c r="B34" s="330" t="s">
        <v>85</v>
      </c>
    </row>
    <row r="35" spans="1:42" x14ac:dyDescent="0.25">
      <c r="Z35" s="425"/>
      <c r="AK35" s="331"/>
    </row>
    <row r="39" spans="1:42" x14ac:dyDescent="0.25">
      <c r="O39" s="333" t="s">
        <v>204</v>
      </c>
    </row>
    <row r="40" spans="1:42" x14ac:dyDescent="0.25">
      <c r="D40" s="334" t="s">
        <v>86</v>
      </c>
      <c r="P40" t="s">
        <v>86</v>
      </c>
      <c r="AG40" s="335" t="s">
        <v>86</v>
      </c>
      <c r="AH40" s="336"/>
      <c r="AI40" s="336"/>
      <c r="AJ40" s="336"/>
      <c r="AK40" s="336"/>
      <c r="AL40" s="336"/>
      <c r="AM40" s="336"/>
    </row>
    <row r="41" spans="1:42" x14ac:dyDescent="0.25">
      <c r="D41" s="337" t="s">
        <v>87</v>
      </c>
      <c r="N41" s="334"/>
      <c r="P41" s="336" t="s">
        <v>88</v>
      </c>
      <c r="Q41" s="336"/>
      <c r="R41" s="336"/>
      <c r="S41" s="336"/>
      <c r="T41" s="336"/>
      <c r="U41" s="336"/>
      <c r="V41" s="336"/>
      <c r="AG41" s="336" t="s">
        <v>89</v>
      </c>
      <c r="AH41" s="336"/>
      <c r="AI41" s="336"/>
      <c r="AJ41" s="336"/>
      <c r="AK41" s="336"/>
      <c r="AL41" s="336"/>
      <c r="AM41" s="336"/>
    </row>
  </sheetData>
  <mergeCells count="20">
    <mergeCell ref="B29:AP29"/>
    <mergeCell ref="B31:D31"/>
    <mergeCell ref="B32:D32"/>
    <mergeCell ref="AG40:AM40"/>
    <mergeCell ref="P41:V41"/>
    <mergeCell ref="AG41:AM41"/>
    <mergeCell ref="B18:AP18"/>
    <mergeCell ref="B20:D20"/>
    <mergeCell ref="B21:AP21"/>
    <mergeCell ref="B23:D23"/>
    <mergeCell ref="B24:AP24"/>
    <mergeCell ref="B28:D28"/>
    <mergeCell ref="B6:AP6"/>
    <mergeCell ref="B16:B17"/>
    <mergeCell ref="C16:C17"/>
    <mergeCell ref="D16:D17"/>
    <mergeCell ref="E16:V16"/>
    <mergeCell ref="W16:AN16"/>
    <mergeCell ref="AO16:AO17"/>
    <mergeCell ref="AP16:AP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1 rok</vt:lpstr>
      <vt:lpstr>2 rok</vt:lpstr>
      <vt:lpstr>3 rok</vt:lpstr>
      <vt:lpstr>4 rok</vt:lpstr>
      <vt:lpstr>5 rok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</dc:creator>
  <cp:lastModifiedBy>Natalia</cp:lastModifiedBy>
  <dcterms:created xsi:type="dcterms:W3CDTF">2021-09-20T12:09:53Z</dcterms:created>
  <dcterms:modified xsi:type="dcterms:W3CDTF">2021-09-20T12:16:56Z</dcterms:modified>
</cp:coreProperties>
</file>